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filterPrivacy="1"/>
  <xr:revisionPtr revIDLastSave="0" documentId="13_ncr:1_{4FD910B9-5B8C-4DEE-B1F6-73F99004734C}" xr6:coauthVersionLast="46" xr6:coauthVersionMax="46" xr10:uidLastSave="{00000000-0000-0000-0000-000000000000}"/>
  <bookViews>
    <workbookView xWindow="-110" yWindow="-110" windowWidth="19420" windowHeight="10420" activeTab="2" xr2:uid="{00000000-000D-0000-FFFF-FFFF00000000}"/>
  </bookViews>
  <sheets>
    <sheet name="konszolidált PL" sheetId="2" r:id="rId1"/>
    <sheet name="konszolidált BS" sheetId="3" r:id="rId2"/>
    <sheet name="szegmens PL" sheetId="1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1" i="1" l="1"/>
  <c r="F54" i="1" s="1"/>
  <c r="F71" i="1" s="1"/>
  <c r="F94" i="1" s="1"/>
  <c r="F109" i="1" s="1"/>
  <c r="F130" i="1" s="1"/>
  <c r="C31" i="1" l="1"/>
  <c r="C54" i="1" s="1"/>
  <c r="C71" i="1" s="1"/>
  <c r="C94" i="1" s="1"/>
  <c r="C109" i="1" s="1"/>
  <c r="C130" i="1" s="1"/>
  <c r="B31" i="1"/>
  <c r="B54" i="1" s="1"/>
  <c r="B71" i="1" s="1"/>
  <c r="B94" i="1" s="1"/>
  <c r="B109" i="1" s="1"/>
  <c r="B130" i="1" s="1"/>
  <c r="I77" i="1" l="1"/>
  <c r="I75" i="1"/>
  <c r="I5" i="1" l="1"/>
  <c r="I6" i="1"/>
  <c r="I7" i="1"/>
  <c r="I8" i="1"/>
  <c r="I11" i="1" s="1"/>
  <c r="I9" i="1"/>
  <c r="I10" i="1"/>
  <c r="I13" i="1"/>
  <c r="I14" i="1"/>
  <c r="I15" i="1"/>
  <c r="I16" i="1"/>
  <c r="I17" i="1"/>
  <c r="I18" i="1"/>
  <c r="I19" i="1" l="1"/>
  <c r="J5" i="1"/>
  <c r="J13" i="1" l="1"/>
  <c r="K13" i="1" l="1"/>
  <c r="L13" i="1"/>
  <c r="M13" i="1"/>
  <c r="N13" i="1"/>
  <c r="O13" i="1"/>
  <c r="P13" i="1"/>
  <c r="Q13" i="1"/>
  <c r="R13" i="1"/>
  <c r="S13" i="1"/>
  <c r="T13" i="1"/>
  <c r="U13" i="1"/>
  <c r="K14" i="1"/>
  <c r="L14" i="1"/>
  <c r="M14" i="1"/>
  <c r="N14" i="1"/>
  <c r="O14" i="1"/>
  <c r="P14" i="1"/>
  <c r="Q14" i="1"/>
  <c r="R14" i="1"/>
  <c r="S14" i="1"/>
  <c r="T14" i="1"/>
  <c r="U14" i="1"/>
  <c r="K15" i="1"/>
  <c r="L15" i="1"/>
  <c r="M15" i="1"/>
  <c r="N15" i="1"/>
  <c r="O15" i="1"/>
  <c r="P15" i="1"/>
  <c r="Q15" i="1"/>
  <c r="R15" i="1"/>
  <c r="S15" i="1"/>
  <c r="T15" i="1"/>
  <c r="U15" i="1"/>
  <c r="K16" i="1"/>
  <c r="L16" i="1"/>
  <c r="M16" i="1"/>
  <c r="N16" i="1"/>
  <c r="O16" i="1"/>
  <c r="P16" i="1"/>
  <c r="Q16" i="1"/>
  <c r="R16" i="1"/>
  <c r="S16" i="1"/>
  <c r="T16" i="1"/>
  <c r="U16" i="1"/>
  <c r="K17" i="1"/>
  <c r="L17" i="1"/>
  <c r="M17" i="1"/>
  <c r="N17" i="1"/>
  <c r="O17" i="1"/>
  <c r="P17" i="1"/>
  <c r="Q17" i="1"/>
  <c r="R17" i="1"/>
  <c r="S17" i="1"/>
  <c r="T17" i="1"/>
  <c r="U17" i="1"/>
  <c r="K18" i="1"/>
  <c r="L18" i="1"/>
  <c r="M18" i="1"/>
  <c r="N18" i="1"/>
  <c r="O18" i="1"/>
  <c r="P18" i="1"/>
  <c r="Q18" i="1"/>
  <c r="R18" i="1"/>
  <c r="S18" i="1"/>
  <c r="T18" i="1"/>
  <c r="U18" i="1"/>
  <c r="J18" i="1"/>
  <c r="J17" i="1"/>
  <c r="J16" i="1"/>
  <c r="J15" i="1"/>
  <c r="J14" i="1"/>
  <c r="K5" i="1"/>
  <c r="L5" i="1"/>
  <c r="M5" i="1"/>
  <c r="N5" i="1"/>
  <c r="O5" i="1"/>
  <c r="P5" i="1"/>
  <c r="Q5" i="1"/>
  <c r="R5" i="1"/>
  <c r="S5" i="1"/>
  <c r="T5" i="1"/>
  <c r="U5" i="1"/>
  <c r="K6" i="1"/>
  <c r="L6" i="1"/>
  <c r="M6" i="1"/>
  <c r="N6" i="1"/>
  <c r="O6" i="1"/>
  <c r="P6" i="1"/>
  <c r="Q6" i="1"/>
  <c r="R6" i="1"/>
  <c r="S6" i="1"/>
  <c r="T6" i="1"/>
  <c r="U6" i="1"/>
  <c r="K7" i="1"/>
  <c r="L7" i="1"/>
  <c r="M7" i="1"/>
  <c r="N7" i="1"/>
  <c r="O7" i="1"/>
  <c r="P7" i="1"/>
  <c r="Q7" i="1"/>
  <c r="R7" i="1"/>
  <c r="S7" i="1"/>
  <c r="T7" i="1"/>
  <c r="U7" i="1"/>
  <c r="K8" i="1"/>
  <c r="L8" i="1"/>
  <c r="M8" i="1"/>
  <c r="N8" i="1"/>
  <c r="O8" i="1"/>
  <c r="P8" i="1"/>
  <c r="Q8" i="1"/>
  <c r="R8" i="1"/>
  <c r="S8" i="1"/>
  <c r="T8" i="1"/>
  <c r="U8" i="1"/>
  <c r="K9" i="1"/>
  <c r="L9" i="1"/>
  <c r="M9" i="1"/>
  <c r="N9" i="1"/>
  <c r="O9" i="1"/>
  <c r="P9" i="1"/>
  <c r="Q9" i="1"/>
  <c r="R9" i="1"/>
  <c r="S9" i="1"/>
  <c r="T9" i="1"/>
  <c r="U9" i="1"/>
  <c r="K10" i="1"/>
  <c r="L10" i="1"/>
  <c r="M10" i="1"/>
  <c r="N10" i="1"/>
  <c r="O10" i="1"/>
  <c r="P10" i="1"/>
  <c r="Q10" i="1"/>
  <c r="R10" i="1"/>
  <c r="S10" i="1"/>
  <c r="T10" i="1"/>
  <c r="U10" i="1"/>
  <c r="J10" i="1"/>
  <c r="J9" i="1"/>
  <c r="J8" i="1"/>
  <c r="J7" i="1"/>
  <c r="J6" i="1"/>
  <c r="K11" i="1" l="1"/>
  <c r="O11" i="1"/>
  <c r="S11" i="1"/>
  <c r="N11" i="1"/>
  <c r="J11" i="1"/>
  <c r="U11" i="1"/>
  <c r="Q11" i="1"/>
  <c r="M11" i="1"/>
  <c r="R11" i="1"/>
  <c r="T11" i="1"/>
  <c r="P11" i="1"/>
  <c r="L11" i="1"/>
  <c r="J19" i="1"/>
  <c r="R19" i="1"/>
  <c r="N19" i="1"/>
  <c r="U19" i="1"/>
  <c r="Q19" i="1"/>
  <c r="M19" i="1"/>
  <c r="T19" i="1"/>
  <c r="P19" i="1"/>
  <c r="L19" i="1"/>
  <c r="S19" i="1"/>
  <c r="O19" i="1"/>
  <c r="K19" i="1"/>
</calcChain>
</file>

<file path=xl/sharedStrings.xml><?xml version="1.0" encoding="utf-8"?>
<sst xmlns="http://schemas.openxmlformats.org/spreadsheetml/2006/main" count="296" uniqueCount="117">
  <si>
    <t>Változás</t>
  </si>
  <si>
    <t>%</t>
  </si>
  <si>
    <t>Goodwill</t>
  </si>
  <si>
    <t>Befektetési célú ingatlanok</t>
  </si>
  <si>
    <t>Ingatlanok</t>
  </si>
  <si>
    <t>Saját tőke</t>
  </si>
  <si>
    <t>Hosszú lejáratú hitelek, kölcsönök</t>
  </si>
  <si>
    <t>Készletek</t>
  </si>
  <si>
    <t>Vevőkövetelések</t>
  </si>
  <si>
    <t>Hosszú lejáratú kötelezettségek</t>
  </si>
  <si>
    <t>Rövid lejáratú hitelek és kölcsönök</t>
  </si>
  <si>
    <t>Szállítói kötelezettségek</t>
  </si>
  <si>
    <t>Forgóeszközök</t>
  </si>
  <si>
    <t>Rövid lejáratú kötelezettségek</t>
  </si>
  <si>
    <t>Eszközök összesen</t>
  </si>
  <si>
    <t>Konszolidált eredménykimutatás</t>
  </si>
  <si>
    <t>(nem auditált)</t>
  </si>
  <si>
    <t>Értékesítés nettó árbevétele</t>
  </si>
  <si>
    <t>Egyéb működési bevétel</t>
  </si>
  <si>
    <t>Saját termelésű készletek állományváltozása</t>
  </si>
  <si>
    <t>Anyagköltségek</t>
  </si>
  <si>
    <t>Eladott áruk és szolgáltatások</t>
  </si>
  <si>
    <t>Igénybe vett szolgáltatások</t>
  </si>
  <si>
    <t>Személyi jellegű ráfordítások</t>
  </si>
  <si>
    <t>Értékcsökkenés és amortizáció</t>
  </si>
  <si>
    <t>Egyéb működési ráfordítások</t>
  </si>
  <si>
    <t>Pénzügyi bevételek</t>
  </si>
  <si>
    <t>Pénzügyi ráfordítások</t>
  </si>
  <si>
    <t>Adózás előtti eredmény</t>
  </si>
  <si>
    <t>Jövedelemadók</t>
  </si>
  <si>
    <t>Adózott eredmény</t>
  </si>
  <si>
    <t>Nemzetközi működéshez kapcsolódó átváltási különbözetek</t>
  </si>
  <si>
    <t>Egyéb átfogó jövedelem</t>
  </si>
  <si>
    <t>Teljes átfogó jövedelem</t>
  </si>
  <si>
    <t>ebből</t>
  </si>
  <si>
    <t>a Társaság részvényeseire jutó eredmény</t>
  </si>
  <si>
    <t>nem ellenőrző részesedésre jutó eredmény</t>
  </si>
  <si>
    <t>Egy részvényre jutó eredmény alap- és higított értéke</t>
  </si>
  <si>
    <t>DH TOTAL</t>
  </si>
  <si>
    <t>Értékesítés nettó árbevétele összesen</t>
  </si>
  <si>
    <t>Közvetlen költségek</t>
  </si>
  <si>
    <t>Bruttó fedezet</t>
  </si>
  <si>
    <t>Közvetett működési költségek</t>
  </si>
  <si>
    <t>Működési eredmény (EBIT)</t>
  </si>
  <si>
    <t>FRANCHISE</t>
  </si>
  <si>
    <t>PÉNZÜGYI TERMÉK-KÖZVETITÉS</t>
  </si>
  <si>
    <t>SAJÁT IRODA ÜZEMELTETÉS</t>
  </si>
  <si>
    <t>KAPCSOLÓDÓ SZOLGÁLTATÁSOK</t>
  </si>
  <si>
    <t>INGATLAN BEFEKTETÉSEK</t>
  </si>
  <si>
    <t>EGYÉB ÉS KISZŰRÉSEK</t>
  </si>
  <si>
    <t>Változás
(%)</t>
  </si>
  <si>
    <t>2017
1-3. hó</t>
  </si>
  <si>
    <t>2017
10-12. hó</t>
  </si>
  <si>
    <t>2017
7-9. hó</t>
  </si>
  <si>
    <t>2017
4-6. hó</t>
  </si>
  <si>
    <t>2018
4-6. hó</t>
  </si>
  <si>
    <t>Disposal Group eladásából származó eredmény</t>
  </si>
  <si>
    <t>2018
7-9. hó</t>
  </si>
  <si>
    <t>2018
10-12. hó</t>
  </si>
  <si>
    <t>2018
1-3. hó</t>
  </si>
  <si>
    <t>Elkülönített pénzeszköz</t>
  </si>
  <si>
    <t>2019
01-03. hó</t>
  </si>
  <si>
    <t>OK</t>
  </si>
  <si>
    <t>Értékcsökkenés eszközhasználati jog</t>
  </si>
  <si>
    <t>2019
04-06. hó</t>
  </si>
  <si>
    <t>2019
07-09. hó</t>
  </si>
  <si>
    <t>2019
10-12. hó</t>
  </si>
  <si>
    <t>Egyéb</t>
  </si>
  <si>
    <t>Befektetett eszközök</t>
  </si>
  <si>
    <t>Források összesen</t>
  </si>
  <si>
    <t>mFt</t>
  </si>
  <si>
    <t>2020
1-3. hó</t>
  </si>
  <si>
    <t>Változás
(m Ft)</t>
  </si>
  <si>
    <t>EBITDA</t>
  </si>
  <si>
    <t>szegmensszintű eredménykimutatás
(adatok m Ft-ban)</t>
  </si>
  <si>
    <t>(adatok m Ft-ban)</t>
  </si>
  <si>
    <t>Ingatlanközvetítő franchise</t>
  </si>
  <si>
    <t>Saját iroda üzemeltetés</t>
  </si>
  <si>
    <t>Pénzügyi közvetítő</t>
  </si>
  <si>
    <t>Kapcsolódó szolgáltatások</t>
  </si>
  <si>
    <t>Ingatlan befektetések</t>
  </si>
  <si>
    <t>Árbevétel összesen</t>
  </si>
  <si>
    <t>Kiegészítő szolgáltatások</t>
  </si>
  <si>
    <t>Ingatlanbefektetések</t>
  </si>
  <si>
    <t>EBITDA összesen</t>
  </si>
  <si>
    <t>EBITDA margin összesen</t>
  </si>
  <si>
    <t>Fedezeti hányad (%)</t>
  </si>
  <si>
    <t>EBITDA margin (%)</t>
  </si>
  <si>
    <t>Konszolidált mérleg
adatok millió forintban</t>
  </si>
  <si>
    <t>(adatok millió forintban, kivéve egy részvényre jutó nyereség)</t>
  </si>
  <si>
    <t>Magyarország</t>
  </si>
  <si>
    <t>Lengyelország</t>
  </si>
  <si>
    <t>Csehország</t>
  </si>
  <si>
    <t>Hálózati irodaszám (db)</t>
  </si>
  <si>
    <t>Hitelvolumen (mrd HUF)</t>
  </si>
  <si>
    <t>Lakásalap átlagos NAV</t>
  </si>
  <si>
    <t>Ingatlanok könyv szerinti értéke</t>
  </si>
  <si>
    <t>Befektetési célú ingatlanok könyv szerinti értéke</t>
  </si>
  <si>
    <t>Operatív ingatlanok könyv szerinti értéke</t>
  </si>
  <si>
    <t>Befektetési célú ingatlanokdarabszáma</t>
  </si>
  <si>
    <t>Operatív ingatlanok darabszáma</t>
  </si>
  <si>
    <t>Hálózati jutalékbevétel</t>
  </si>
  <si>
    <t xml:space="preserve">Ingatlanok darabszáma (db) </t>
  </si>
  <si>
    <t>Közös vállalkozás eredményéből való részesedés, tőkemódszer</t>
  </si>
  <si>
    <t>2020
4-6. hó</t>
  </si>
  <si>
    <t>2020
7-9. hó</t>
  </si>
  <si>
    <t>Pénzeszközök</t>
  </si>
  <si>
    <t>2020
10-12. hó</t>
  </si>
  <si>
    <t>2021 Q1</t>
  </si>
  <si>
    <t>2020 Q1</t>
  </si>
  <si>
    <t>2021 Q1-Q1</t>
  </si>
  <si>
    <t>2020 Q1-Q1</t>
  </si>
  <si>
    <t>(Auditált)</t>
  </si>
  <si>
    <t>2021.03.31
(nem auditált)</t>
  </si>
  <si>
    <t>2020.12.31.
(auditált)</t>
  </si>
  <si>
    <t>2021
1-3. hó</t>
  </si>
  <si>
    <t>Közvetett működési költségek*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</si>
</sst>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.00\ _F_t_-;\-* #,##0.00\ _F_t_-;_-* &quot;-&quot;??\ _F_t_-;_-@_-"/>
    <numFmt numFmtId="165" formatCode="#,##0_ ;\-#,##0\ "/>
    <numFmt numFmtId="166" formatCode="#,##0.0_ ;\-#,##0.0\ "/>
    <numFmt numFmtId="167" formatCode="\+#,##0.0;\-#,##0.0"/>
    <numFmt numFmtId="168" formatCode="\+#,##0%;\-#,##0%"/>
    <numFmt numFmtId="169" formatCode="0.0"/>
    <numFmt numFmtId="170" formatCode="#,##0.0"/>
    <numFmt numFmtId="171" formatCode="0.0%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11"/>
      <color theme="1" tint="0.34998626667073579"/>
      <name val="Calibri"/>
      <family val="2"/>
      <charset val="238"/>
      <scheme val="minor"/>
    </font>
    <font>
      <i/>
      <sz val="10"/>
      <color theme="0" tint="-0.34998626667073579"/>
      <name val="Calibri"/>
      <family val="2"/>
      <charset val="238"/>
      <scheme val="minor"/>
    </font>
    <font>
      <sz val="11"/>
      <color theme="0" tint="-0.34998626667073579"/>
      <name val="Calibri"/>
      <family val="2"/>
      <charset val="238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i/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7E8EC"/>
        <bgColor indexed="64"/>
      </patternFill>
    </fill>
    <fill>
      <patternFill patternType="solid">
        <fgColor theme="2"/>
        <bgColor indexed="64"/>
      </patternFill>
    </fill>
  </fills>
  <borders count="42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/>
      <top style="medium">
        <color rgb="FFFFFFFF"/>
      </top>
      <bottom/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rgb="FFFFFFFF"/>
      </left>
      <right/>
      <top/>
      <bottom style="medium">
        <color rgb="FFFFFFFF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rgb="FFFFFFFF"/>
      </left>
      <right style="medium">
        <color rgb="FFFFFFFF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6">
    <xf numFmtId="0" fontId="0" fillId="0" borderId="0"/>
    <xf numFmtId="9" fontId="3" fillId="0" borderId="0" applyFont="0" applyFill="0" applyBorder="0" applyAlignment="0" applyProtection="0"/>
    <xf numFmtId="0" fontId="10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08">
    <xf numFmtId="0" fontId="0" fillId="0" borderId="0" xfId="0"/>
    <xf numFmtId="0" fontId="6" fillId="0" borderId="0" xfId="0" applyFont="1"/>
    <xf numFmtId="9" fontId="6" fillId="0" borderId="0" xfId="1" applyFont="1"/>
    <xf numFmtId="0" fontId="9" fillId="0" borderId="0" xfId="0" applyFont="1"/>
    <xf numFmtId="0" fontId="4" fillId="0" borderId="0" xfId="0" applyFont="1"/>
    <xf numFmtId="0" fontId="7" fillId="2" borderId="8" xfId="0" applyFont="1" applyFill="1" applyBorder="1" applyAlignment="1">
      <alignment horizontal="center" vertical="center" wrapText="1" readingOrder="1"/>
    </xf>
    <xf numFmtId="0" fontId="2" fillId="0" borderId="0" xfId="0" applyFont="1"/>
    <xf numFmtId="165" fontId="8" fillId="0" borderId="11" xfId="2" applyNumberFormat="1" applyFont="1" applyBorder="1" applyAlignment="1">
      <alignment vertical="center"/>
    </xf>
    <xf numFmtId="165" fontId="8" fillId="0" borderId="11" xfId="2" applyNumberFormat="1" applyFont="1" applyBorder="1" applyAlignment="1">
      <alignment horizontal="center" vertical="center"/>
    </xf>
    <xf numFmtId="165" fontId="8" fillId="0" borderId="12" xfId="2" applyNumberFormat="1" applyFont="1" applyBorder="1" applyAlignment="1">
      <alignment horizontal="center" vertical="center" wrapText="1"/>
    </xf>
    <xf numFmtId="165" fontId="8" fillId="0" borderId="13" xfId="2" applyNumberFormat="1" applyFont="1" applyBorder="1" applyAlignment="1">
      <alignment horizontal="center" vertical="center" wrapText="1"/>
    </xf>
    <xf numFmtId="165" fontId="14" fillId="0" borderId="11" xfId="2" applyNumberFormat="1" applyFont="1" applyBorder="1" applyAlignment="1">
      <alignment vertical="center"/>
    </xf>
    <xf numFmtId="165" fontId="8" fillId="0" borderId="11" xfId="2" applyNumberFormat="1" applyFont="1" applyBorder="1" applyAlignment="1">
      <alignment horizontal="left" vertical="center" wrapText="1"/>
    </xf>
    <xf numFmtId="9" fontId="16" fillId="0" borderId="0" xfId="1" applyFont="1"/>
    <xf numFmtId="0" fontId="17" fillId="0" borderId="0" xfId="0" applyFont="1"/>
    <xf numFmtId="14" fontId="11" fillId="0" borderId="11" xfId="2" applyNumberFormat="1" applyFont="1" applyBorder="1" applyAlignment="1">
      <alignment horizontal="left" vertical="top" wrapText="1"/>
    </xf>
    <xf numFmtId="0" fontId="15" fillId="0" borderId="0" xfId="0" quotePrefix="1" applyFont="1"/>
    <xf numFmtId="165" fontId="4" fillId="0" borderId="0" xfId="0" applyNumberFormat="1" applyFont="1"/>
    <xf numFmtId="165" fontId="11" fillId="0" borderId="11" xfId="2" applyNumberFormat="1" applyFont="1" applyBorder="1" applyAlignment="1">
      <alignment vertical="center"/>
    </xf>
    <xf numFmtId="165" fontId="8" fillId="3" borderId="11" xfId="2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 readingOrder="1"/>
    </xf>
    <xf numFmtId="3" fontId="7" fillId="0" borderId="0" xfId="0" applyNumberFormat="1" applyFont="1" applyBorder="1" applyAlignment="1">
      <alignment horizontal="right" vertical="center" wrapText="1" readingOrder="1"/>
    </xf>
    <xf numFmtId="9" fontId="7" fillId="0" borderId="0" xfId="1" applyFont="1" applyBorder="1" applyAlignment="1">
      <alignment horizontal="right" vertical="center" wrapText="1" readingOrder="1"/>
    </xf>
    <xf numFmtId="0" fontId="18" fillId="0" borderId="0" xfId="0" applyFont="1" applyFill="1" applyAlignment="1">
      <alignment horizontal="right"/>
    </xf>
    <xf numFmtId="0" fontId="0" fillId="0" borderId="0" xfId="0" applyFill="1"/>
    <xf numFmtId="0" fontId="5" fillId="0" borderId="8" xfId="0" applyFont="1" applyBorder="1" applyAlignment="1">
      <alignment horizontal="left" vertical="top" wrapText="1" indent="1" readingOrder="1"/>
    </xf>
    <xf numFmtId="0" fontId="7" fillId="0" borderId="8" xfId="0" applyFont="1" applyBorder="1" applyAlignment="1">
      <alignment horizontal="left" vertical="top" wrapText="1" readingOrder="1"/>
    </xf>
    <xf numFmtId="0" fontId="6" fillId="0" borderId="0" xfId="0" applyFont="1" applyAlignment="1">
      <alignment horizontal="left" vertical="top" indent="1"/>
    </xf>
    <xf numFmtId="0" fontId="7" fillId="0" borderId="1" xfId="0" applyFont="1" applyBorder="1" applyAlignment="1">
      <alignment horizontal="left" vertical="top" wrapText="1" readingOrder="1"/>
    </xf>
    <xf numFmtId="0" fontId="7" fillId="0" borderId="17" xfId="0" applyFont="1" applyBorder="1" applyAlignment="1">
      <alignment horizontal="left" vertical="top" wrapText="1" readingOrder="1"/>
    </xf>
    <xf numFmtId="0" fontId="6" fillId="0" borderId="0" xfId="0" applyFont="1" applyAlignment="1">
      <alignment vertical="top"/>
    </xf>
    <xf numFmtId="166" fontId="11" fillId="0" borderId="12" xfId="2" applyNumberFormat="1" applyFont="1" applyBorder="1" applyAlignment="1">
      <alignment vertical="center"/>
    </xf>
    <xf numFmtId="166" fontId="8" fillId="0" borderId="12" xfId="2" applyNumberFormat="1" applyFont="1" applyBorder="1" applyAlignment="1">
      <alignment vertical="center"/>
    </xf>
    <xf numFmtId="165" fontId="11" fillId="0" borderId="0" xfId="2" applyNumberFormat="1" applyFont="1" applyFill="1" applyBorder="1" applyAlignment="1">
      <alignment vertical="center"/>
    </xf>
    <xf numFmtId="165" fontId="8" fillId="3" borderId="20" xfId="2" applyNumberFormat="1" applyFont="1" applyFill="1" applyBorder="1" applyAlignment="1">
      <alignment horizontal="center" vertical="center" wrapText="1"/>
    </xf>
    <xf numFmtId="166" fontId="11" fillId="0" borderId="20" xfId="2" applyNumberFormat="1" applyFont="1" applyBorder="1" applyAlignment="1">
      <alignment vertical="center"/>
    </xf>
    <xf numFmtId="166" fontId="8" fillId="0" borderId="20" xfId="2" applyNumberFormat="1" applyFont="1" applyBorder="1" applyAlignment="1">
      <alignment vertical="center"/>
    </xf>
    <xf numFmtId="165" fontId="8" fillId="0" borderId="0" xfId="2" applyNumberFormat="1" applyFont="1" applyFill="1" applyBorder="1" applyAlignment="1">
      <alignment vertical="center"/>
    </xf>
    <xf numFmtId="165" fontId="8" fillId="0" borderId="21" xfId="2" applyNumberFormat="1" applyFont="1" applyBorder="1" applyAlignment="1">
      <alignment horizontal="center" vertical="center"/>
    </xf>
    <xf numFmtId="166" fontId="8" fillId="0" borderId="11" xfId="2" applyNumberFormat="1" applyFont="1" applyBorder="1" applyAlignment="1">
      <alignment vertical="center"/>
    </xf>
    <xf numFmtId="166" fontId="8" fillId="0" borderId="22" xfId="2" applyNumberFormat="1" applyFont="1" applyBorder="1" applyAlignment="1">
      <alignment vertical="center"/>
    </xf>
    <xf numFmtId="165" fontId="11" fillId="0" borderId="0" xfId="2" applyNumberFormat="1" applyFont="1" applyBorder="1" applyAlignment="1">
      <alignment vertical="center"/>
    </xf>
    <xf numFmtId="166" fontId="11" fillId="0" borderId="0" xfId="2" applyNumberFormat="1" applyFont="1" applyBorder="1" applyAlignment="1">
      <alignment vertical="center"/>
    </xf>
    <xf numFmtId="168" fontId="11" fillId="0" borderId="0" xfId="1" applyNumberFormat="1" applyFont="1" applyBorder="1" applyAlignment="1">
      <alignment vertical="center"/>
    </xf>
    <xf numFmtId="9" fontId="14" fillId="0" borderId="12" xfId="1" applyFont="1" applyBorder="1" applyAlignment="1">
      <alignment vertical="center"/>
    </xf>
    <xf numFmtId="165" fontId="8" fillId="0" borderId="25" xfId="2" applyNumberFormat="1" applyFont="1" applyBorder="1" applyAlignment="1">
      <alignment vertical="center"/>
    </xf>
    <xf numFmtId="166" fontId="11" fillId="0" borderId="26" xfId="2" applyNumberFormat="1" applyFont="1" applyBorder="1" applyAlignment="1">
      <alignment vertical="center"/>
    </xf>
    <xf numFmtId="166" fontId="11" fillId="0" borderId="11" xfId="2" applyNumberFormat="1" applyFont="1" applyBorder="1" applyAlignment="1">
      <alignment vertical="center"/>
    </xf>
    <xf numFmtId="166" fontId="11" fillId="0" borderId="28" xfId="2" applyNumberFormat="1" applyFont="1" applyBorder="1" applyAlignment="1">
      <alignment vertical="center"/>
    </xf>
    <xf numFmtId="0" fontId="0" fillId="0" borderId="29" xfId="0" applyBorder="1"/>
    <xf numFmtId="165" fontId="13" fillId="0" borderId="15" xfId="2" applyNumberFormat="1" applyFont="1" applyBorder="1" applyAlignment="1">
      <alignment vertical="center"/>
    </xf>
    <xf numFmtId="9" fontId="13" fillId="0" borderId="16" xfId="1" applyFont="1" applyBorder="1" applyAlignment="1">
      <alignment vertical="center"/>
    </xf>
    <xf numFmtId="9" fontId="14" fillId="0" borderId="20" xfId="1" applyFont="1" applyBorder="1" applyAlignment="1">
      <alignment vertical="center"/>
    </xf>
    <xf numFmtId="165" fontId="8" fillId="0" borderId="23" xfId="2" applyNumberFormat="1" applyFont="1" applyBorder="1" applyAlignment="1">
      <alignment horizontal="left" vertical="center" wrapText="1"/>
    </xf>
    <xf numFmtId="166" fontId="8" fillId="0" borderId="18" xfId="2" applyNumberFormat="1" applyFont="1" applyBorder="1" applyAlignment="1">
      <alignment vertical="center"/>
    </xf>
    <xf numFmtId="0" fontId="0" fillId="0" borderId="0" xfId="0" applyBorder="1"/>
    <xf numFmtId="165" fontId="14" fillId="0" borderId="0" xfId="2" applyNumberFormat="1" applyFont="1" applyBorder="1" applyAlignment="1">
      <alignment vertical="center"/>
    </xf>
    <xf numFmtId="9" fontId="14" fillId="0" borderId="0" xfId="1" applyFont="1" applyBorder="1" applyAlignment="1">
      <alignment vertical="center"/>
    </xf>
    <xf numFmtId="168" fontId="8" fillId="0" borderId="0" xfId="1" applyNumberFormat="1" applyFont="1" applyBorder="1" applyAlignment="1">
      <alignment vertical="center"/>
    </xf>
    <xf numFmtId="165" fontId="14" fillId="0" borderId="23" xfId="2" applyNumberFormat="1" applyFont="1" applyBorder="1" applyAlignment="1">
      <alignment vertical="center"/>
    </xf>
    <xf numFmtId="9" fontId="14" fillId="0" borderId="18" xfId="1" applyFont="1" applyBorder="1" applyAlignment="1">
      <alignment vertical="center"/>
    </xf>
    <xf numFmtId="9" fontId="14" fillId="0" borderId="11" xfId="1" applyFont="1" applyBorder="1" applyAlignment="1">
      <alignment vertical="center"/>
    </xf>
    <xf numFmtId="9" fontId="14" fillId="0" borderId="31" xfId="1" applyFont="1" applyBorder="1" applyAlignment="1">
      <alignment vertical="center"/>
    </xf>
    <xf numFmtId="165" fontId="8" fillId="3" borderId="14" xfId="2" applyNumberFormat="1" applyFont="1" applyFill="1" applyBorder="1" applyAlignment="1">
      <alignment horizontal="center" vertical="center" wrapText="1"/>
    </xf>
    <xf numFmtId="165" fontId="8" fillId="0" borderId="14" xfId="2" applyNumberFormat="1" applyFont="1" applyBorder="1" applyAlignment="1">
      <alignment horizontal="center" vertical="center"/>
    </xf>
    <xf numFmtId="166" fontId="11" fillId="0" borderId="14" xfId="2" applyNumberFormat="1" applyFont="1" applyBorder="1" applyAlignment="1">
      <alignment vertical="center"/>
    </xf>
    <xf numFmtId="166" fontId="8" fillId="0" borderId="14" xfId="2" applyNumberFormat="1" applyFont="1" applyBorder="1" applyAlignment="1">
      <alignment vertical="center"/>
    </xf>
    <xf numFmtId="166" fontId="8" fillId="0" borderId="24" xfId="2" applyNumberFormat="1" applyFont="1" applyBorder="1" applyAlignment="1">
      <alignment vertical="center"/>
    </xf>
    <xf numFmtId="9" fontId="14" fillId="0" borderId="14" xfId="1" applyFont="1" applyBorder="1" applyAlignment="1">
      <alignment vertical="center"/>
    </xf>
    <xf numFmtId="9" fontId="14" fillId="0" borderId="24" xfId="1" applyFont="1" applyBorder="1" applyAlignment="1">
      <alignment vertical="center"/>
    </xf>
    <xf numFmtId="165" fontId="8" fillId="0" borderId="33" xfId="2" applyNumberFormat="1" applyFont="1" applyBorder="1" applyAlignment="1">
      <alignment vertical="center"/>
    </xf>
    <xf numFmtId="9" fontId="14" fillId="0" borderId="32" xfId="1" applyFont="1" applyBorder="1" applyAlignment="1">
      <alignment vertical="center"/>
    </xf>
    <xf numFmtId="166" fontId="8" fillId="0" borderId="35" xfId="2" applyNumberFormat="1" applyFont="1" applyBorder="1" applyAlignment="1">
      <alignment vertical="center"/>
    </xf>
    <xf numFmtId="2" fontId="14" fillId="0" borderId="31" xfId="1" applyNumberFormat="1" applyFont="1" applyBorder="1" applyAlignment="1">
      <alignment vertical="center"/>
    </xf>
    <xf numFmtId="2" fontId="14" fillId="0" borderId="11" xfId="1" applyNumberFormat="1" applyFont="1" applyBorder="1" applyAlignment="1">
      <alignment vertical="center"/>
    </xf>
    <xf numFmtId="2" fontId="14" fillId="0" borderId="14" xfId="1" applyNumberFormat="1" applyFont="1" applyBorder="1" applyAlignment="1">
      <alignment vertical="center"/>
    </xf>
    <xf numFmtId="166" fontId="8" fillId="0" borderId="32" xfId="2" applyNumberFormat="1" applyFont="1" applyBorder="1" applyAlignment="1">
      <alignment vertical="center"/>
    </xf>
    <xf numFmtId="165" fontId="14" fillId="0" borderId="33" xfId="2" applyNumberFormat="1" applyFont="1" applyBorder="1" applyAlignment="1">
      <alignment vertical="center"/>
    </xf>
    <xf numFmtId="9" fontId="14" fillId="0" borderId="37" xfId="1" applyFont="1" applyBorder="1" applyAlignment="1">
      <alignment vertical="center"/>
    </xf>
    <xf numFmtId="166" fontId="11" fillId="0" borderId="31" xfId="2" applyNumberFormat="1" applyFont="1" applyBorder="1" applyAlignment="1">
      <alignment vertical="center"/>
    </xf>
    <xf numFmtId="166" fontId="8" fillId="0" borderId="31" xfId="2" applyNumberFormat="1" applyFont="1" applyBorder="1" applyAlignment="1">
      <alignment vertical="center"/>
    </xf>
    <xf numFmtId="165" fontId="8" fillId="0" borderId="36" xfId="2" applyNumberFormat="1" applyFont="1" applyBorder="1" applyAlignment="1">
      <alignment horizontal="center" vertical="center"/>
    </xf>
    <xf numFmtId="165" fontId="11" fillId="0" borderId="31" xfId="2" applyNumberFormat="1" applyFont="1" applyBorder="1" applyAlignment="1">
      <alignment vertical="center"/>
    </xf>
    <xf numFmtId="165" fontId="11" fillId="0" borderId="14" xfId="2" applyNumberFormat="1" applyFont="1" applyBorder="1" applyAlignment="1">
      <alignment vertical="center"/>
    </xf>
    <xf numFmtId="165" fontId="8" fillId="0" borderId="31" xfId="2" applyNumberFormat="1" applyFont="1" applyBorder="1" applyAlignment="1">
      <alignment vertical="center"/>
    </xf>
    <xf numFmtId="165" fontId="8" fillId="0" borderId="14" xfId="2" applyNumberFormat="1" applyFont="1" applyBorder="1" applyAlignment="1">
      <alignment vertical="center"/>
    </xf>
    <xf numFmtId="165" fontId="8" fillId="0" borderId="34" xfId="2" applyNumberFormat="1" applyFont="1" applyBorder="1" applyAlignment="1">
      <alignment vertical="center"/>
    </xf>
    <xf numFmtId="165" fontId="8" fillId="0" borderId="32" xfId="2" applyNumberFormat="1" applyFont="1" applyBorder="1" applyAlignment="1">
      <alignment vertical="center"/>
    </xf>
    <xf numFmtId="165" fontId="11" fillId="0" borderId="12" xfId="2" applyNumberFormat="1" applyFont="1" applyBorder="1" applyAlignment="1">
      <alignment vertical="center"/>
    </xf>
    <xf numFmtId="165" fontId="8" fillId="0" borderId="12" xfId="2" applyNumberFormat="1" applyFont="1" applyBorder="1" applyAlignment="1">
      <alignment vertical="center"/>
    </xf>
    <xf numFmtId="165" fontId="8" fillId="0" borderId="35" xfId="2" applyNumberFormat="1" applyFont="1" applyBorder="1" applyAlignment="1">
      <alignment vertical="center"/>
    </xf>
    <xf numFmtId="0" fontId="19" fillId="0" borderId="33" xfId="0" quotePrefix="1" applyFont="1" applyBorder="1"/>
    <xf numFmtId="166" fontId="11" fillId="0" borderId="33" xfId="2" applyNumberFormat="1" applyFont="1" applyBorder="1" applyAlignment="1">
      <alignment vertical="center"/>
    </xf>
    <xf numFmtId="166" fontId="11" fillId="0" borderId="34" xfId="2" applyNumberFormat="1" applyFont="1" applyBorder="1" applyAlignment="1">
      <alignment vertical="center"/>
    </xf>
    <xf numFmtId="166" fontId="11" fillId="0" borderId="32" xfId="2" applyNumberFormat="1" applyFont="1" applyBorder="1" applyAlignment="1">
      <alignment vertical="center"/>
    </xf>
    <xf numFmtId="169" fontId="8" fillId="0" borderId="12" xfId="2" applyNumberFormat="1" applyFont="1" applyBorder="1" applyAlignment="1">
      <alignment vertical="center"/>
    </xf>
    <xf numFmtId="1" fontId="11" fillId="0" borderId="11" xfId="2" applyNumberFormat="1" applyFont="1" applyBorder="1" applyAlignment="1">
      <alignment vertical="center"/>
    </xf>
    <xf numFmtId="1" fontId="8" fillId="0" borderId="12" xfId="2" applyNumberFormat="1" applyFont="1" applyBorder="1" applyAlignment="1">
      <alignment vertical="center"/>
    </xf>
    <xf numFmtId="165" fontId="8" fillId="3" borderId="31" xfId="2" applyNumberFormat="1" applyFont="1" applyFill="1" applyBorder="1" applyAlignment="1">
      <alignment horizontal="center" vertical="center" wrapText="1"/>
    </xf>
    <xf numFmtId="165" fontId="8" fillId="0" borderId="31" xfId="2" applyNumberFormat="1" applyFont="1" applyBorder="1" applyAlignment="1">
      <alignment horizontal="center" vertical="center"/>
    </xf>
    <xf numFmtId="166" fontId="11" fillId="0" borderId="13" xfId="2" applyNumberFormat="1" applyFont="1" applyBorder="1" applyAlignment="1">
      <alignment vertical="center"/>
    </xf>
    <xf numFmtId="166" fontId="8" fillId="0" borderId="13" xfId="2" applyNumberFormat="1" applyFont="1" applyBorder="1" applyAlignment="1">
      <alignment vertical="center"/>
    </xf>
    <xf numFmtId="9" fontId="14" fillId="0" borderId="13" xfId="1" applyFont="1" applyBorder="1" applyAlignment="1">
      <alignment vertical="center"/>
    </xf>
    <xf numFmtId="169" fontId="8" fillId="0" borderId="13" xfId="2" applyNumberFormat="1" applyFont="1" applyBorder="1" applyAlignment="1">
      <alignment vertical="center"/>
    </xf>
    <xf numFmtId="1" fontId="11" fillId="0" borderId="31" xfId="2" applyNumberFormat="1" applyFont="1" applyBorder="1" applyAlignment="1">
      <alignment vertical="center"/>
    </xf>
    <xf numFmtId="1" fontId="8" fillId="0" borderId="13" xfId="2" applyNumberFormat="1" applyFont="1" applyBorder="1" applyAlignment="1">
      <alignment vertical="center"/>
    </xf>
    <xf numFmtId="1" fontId="11" fillId="0" borderId="14" xfId="2" applyNumberFormat="1" applyFont="1" applyBorder="1" applyAlignment="1">
      <alignment vertical="center"/>
    </xf>
    <xf numFmtId="1" fontId="8" fillId="0" borderId="14" xfId="2" applyNumberFormat="1" applyFont="1" applyBorder="1" applyAlignment="1">
      <alignment vertical="center"/>
    </xf>
    <xf numFmtId="1" fontId="8" fillId="0" borderId="35" xfId="2" applyNumberFormat="1" applyFont="1" applyBorder="1" applyAlignment="1">
      <alignment vertical="center"/>
    </xf>
    <xf numFmtId="1" fontId="8" fillId="0" borderId="32" xfId="2" applyNumberFormat="1" applyFont="1" applyBorder="1" applyAlignment="1">
      <alignment vertical="center"/>
    </xf>
    <xf numFmtId="9" fontId="14" fillId="0" borderId="35" xfId="1" applyFont="1" applyBorder="1" applyAlignment="1">
      <alignment vertical="center"/>
    </xf>
    <xf numFmtId="9" fontId="13" fillId="0" borderId="30" xfId="1" applyFont="1" applyBorder="1" applyAlignment="1">
      <alignment vertical="center"/>
    </xf>
    <xf numFmtId="9" fontId="13" fillId="0" borderId="19" xfId="1" applyFont="1" applyBorder="1" applyAlignment="1">
      <alignment vertical="center"/>
    </xf>
    <xf numFmtId="0" fontId="20" fillId="0" borderId="8" xfId="0" applyFont="1" applyBorder="1" applyAlignment="1">
      <alignment horizontal="left" vertical="top" wrapText="1" readingOrder="1"/>
    </xf>
    <xf numFmtId="0" fontId="21" fillId="0" borderId="8" xfId="0" applyFont="1" applyBorder="1" applyAlignment="1">
      <alignment horizontal="left" vertical="top" wrapText="1" indent="1" readingOrder="1"/>
    </xf>
    <xf numFmtId="0" fontId="21" fillId="0" borderId="8" xfId="0" applyFont="1" applyBorder="1" applyAlignment="1">
      <alignment horizontal="left" vertical="top" wrapText="1" readingOrder="1"/>
    </xf>
    <xf numFmtId="0" fontId="22" fillId="0" borderId="8" xfId="0" applyFont="1" applyBorder="1" applyAlignment="1">
      <alignment horizontal="left" vertical="top" wrapText="1" readingOrder="1"/>
    </xf>
    <xf numFmtId="0" fontId="23" fillId="0" borderId="8" xfId="0" applyFont="1" applyBorder="1" applyAlignment="1">
      <alignment vertical="top" wrapText="1"/>
    </xf>
    <xf numFmtId="165" fontId="8" fillId="0" borderId="22" xfId="2" applyNumberFormat="1" applyFont="1" applyBorder="1" applyAlignment="1">
      <alignment horizontal="center" vertical="center"/>
    </xf>
    <xf numFmtId="166" fontId="11" fillId="0" borderId="22" xfId="2" applyNumberFormat="1" applyFont="1" applyBorder="1" applyAlignment="1">
      <alignment vertical="center"/>
    </xf>
    <xf numFmtId="165" fontId="8" fillId="0" borderId="38" xfId="2" applyNumberFormat="1" applyFont="1" applyBorder="1" applyAlignment="1">
      <alignment vertical="center"/>
    </xf>
    <xf numFmtId="165" fontId="8" fillId="0" borderId="39" xfId="2" applyNumberFormat="1" applyFont="1" applyBorder="1" applyAlignment="1">
      <alignment vertical="center"/>
    </xf>
    <xf numFmtId="166" fontId="11" fillId="0" borderId="40" xfId="2" applyNumberFormat="1" applyFont="1" applyBorder="1" applyAlignment="1">
      <alignment vertical="center"/>
    </xf>
    <xf numFmtId="9" fontId="13" fillId="0" borderId="41" xfId="1" applyFont="1" applyBorder="1" applyAlignment="1">
      <alignment vertical="center"/>
    </xf>
    <xf numFmtId="0" fontId="24" fillId="0" borderId="0" xfId="0" applyFont="1"/>
    <xf numFmtId="166" fontId="26" fillId="0" borderId="0" xfId="2" applyNumberFormat="1" applyFont="1" applyBorder="1" applyAlignment="1">
      <alignment vertical="center"/>
    </xf>
    <xf numFmtId="167" fontId="26" fillId="0" borderId="0" xfId="2" applyNumberFormat="1" applyFont="1" applyBorder="1" applyAlignment="1">
      <alignment vertical="center"/>
    </xf>
    <xf numFmtId="168" fontId="26" fillId="0" borderId="0" xfId="1" applyNumberFormat="1" applyFont="1" applyBorder="1" applyAlignment="1">
      <alignment vertical="center"/>
    </xf>
    <xf numFmtId="9" fontId="27" fillId="0" borderId="0" xfId="1" applyFont="1"/>
    <xf numFmtId="9" fontId="27" fillId="0" borderId="0" xfId="1" applyFont="1" applyBorder="1" applyAlignment="1">
      <alignment vertical="center"/>
    </xf>
    <xf numFmtId="9" fontId="27" fillId="0" borderId="0" xfId="1" applyNumberFormat="1" applyFont="1" applyBorder="1" applyAlignment="1">
      <alignment vertical="center"/>
    </xf>
    <xf numFmtId="168" fontId="25" fillId="0" borderId="0" xfId="1" applyNumberFormat="1" applyFont="1" applyBorder="1" applyAlignment="1">
      <alignment vertical="center"/>
    </xf>
    <xf numFmtId="170" fontId="8" fillId="0" borderId="8" xfId="0" applyNumberFormat="1" applyFont="1" applyBorder="1" applyAlignment="1">
      <alignment horizontal="right" vertical="top" wrapText="1"/>
    </xf>
    <xf numFmtId="165" fontId="28" fillId="0" borderId="11" xfId="2" applyNumberFormat="1" applyFont="1" applyBorder="1" applyAlignment="1">
      <alignment horizontal="center" vertical="center" wrapText="1"/>
    </xf>
    <xf numFmtId="165" fontId="28" fillId="0" borderId="14" xfId="2" applyNumberFormat="1" applyFont="1" applyBorder="1" applyAlignment="1">
      <alignment horizontal="center" vertical="center" wrapText="1"/>
    </xf>
    <xf numFmtId="165" fontId="8" fillId="0" borderId="12" xfId="2" applyNumberFormat="1" applyFont="1" applyBorder="1" applyAlignment="1">
      <alignment horizontal="center" vertical="center"/>
    </xf>
    <xf numFmtId="169" fontId="8" fillId="0" borderId="11" xfId="2" applyNumberFormat="1" applyFont="1" applyBorder="1" applyAlignment="1">
      <alignment vertical="center"/>
    </xf>
    <xf numFmtId="1" fontId="8" fillId="0" borderId="11" xfId="2" applyNumberFormat="1" applyFont="1" applyBorder="1" applyAlignment="1">
      <alignment vertical="center"/>
    </xf>
    <xf numFmtId="165" fontId="8" fillId="3" borderId="12" xfId="2" applyNumberFormat="1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top" wrapText="1" readingOrder="1"/>
    </xf>
    <xf numFmtId="0" fontId="20" fillId="2" borderId="7" xfId="0" applyFont="1" applyFill="1" applyBorder="1" applyAlignment="1">
      <alignment horizontal="center" vertical="top" wrapText="1" readingOrder="1"/>
    </xf>
    <xf numFmtId="170" fontId="5" fillId="0" borderId="8" xfId="0" applyNumberFormat="1" applyFont="1" applyBorder="1" applyAlignment="1">
      <alignment horizontal="right" vertical="top" wrapText="1" readingOrder="1"/>
    </xf>
    <xf numFmtId="167" fontId="5" fillId="0" borderId="8" xfId="0" applyNumberFormat="1" applyFont="1" applyBorder="1" applyAlignment="1">
      <alignment horizontal="right" vertical="top" wrapText="1" readingOrder="1"/>
    </xf>
    <xf numFmtId="168" fontId="5" fillId="0" borderId="8" xfId="1" applyNumberFormat="1" applyFont="1" applyBorder="1" applyAlignment="1">
      <alignment horizontal="right" vertical="top" wrapText="1" readingOrder="1"/>
    </xf>
    <xf numFmtId="170" fontId="7" fillId="0" borderId="8" xfId="0" applyNumberFormat="1" applyFont="1" applyBorder="1" applyAlignment="1">
      <alignment horizontal="right" vertical="top" wrapText="1" readingOrder="1"/>
    </xf>
    <xf numFmtId="167" fontId="7" fillId="0" borderId="8" xfId="0" applyNumberFormat="1" applyFont="1" applyBorder="1" applyAlignment="1">
      <alignment horizontal="right" vertical="top" wrapText="1" readingOrder="1"/>
    </xf>
    <xf numFmtId="168" fontId="7" fillId="0" borderId="8" xfId="1" applyNumberFormat="1" applyFont="1" applyBorder="1" applyAlignment="1">
      <alignment horizontal="right" vertical="top" wrapText="1" readingOrder="1"/>
    </xf>
    <xf numFmtId="170" fontId="6" fillId="0" borderId="0" xfId="0" applyNumberFormat="1" applyFont="1" applyAlignment="1">
      <alignment vertical="top"/>
    </xf>
    <xf numFmtId="170" fontId="7" fillId="0" borderId="1" xfId="0" applyNumberFormat="1" applyFont="1" applyBorder="1" applyAlignment="1">
      <alignment horizontal="right" vertical="top" wrapText="1" readingOrder="1"/>
    </xf>
    <xf numFmtId="167" fontId="7" fillId="0" borderId="1" xfId="0" applyNumberFormat="1" applyFont="1" applyBorder="1" applyAlignment="1">
      <alignment horizontal="right" vertical="top" wrapText="1" readingOrder="1"/>
    </xf>
    <xf numFmtId="168" fontId="7" fillId="0" borderId="1" xfId="1" applyNumberFormat="1" applyFont="1" applyBorder="1" applyAlignment="1">
      <alignment horizontal="right" vertical="top" wrapText="1" readingOrder="1"/>
    </xf>
    <xf numFmtId="170" fontId="7" fillId="0" borderId="13" xfId="0" applyNumberFormat="1" applyFont="1" applyBorder="1" applyAlignment="1">
      <alignment horizontal="right" vertical="top" wrapText="1" readingOrder="1"/>
    </xf>
    <xf numFmtId="167" fontId="7" fillId="0" borderId="17" xfId="0" applyNumberFormat="1" applyFont="1" applyBorder="1" applyAlignment="1">
      <alignment horizontal="right" vertical="top" wrapText="1" readingOrder="1"/>
    </xf>
    <xf numFmtId="168" fontId="7" fillId="0" borderId="17" xfId="1" applyNumberFormat="1" applyFont="1" applyBorder="1" applyAlignment="1">
      <alignment horizontal="right" vertical="top" wrapText="1" readingOrder="1"/>
    </xf>
    <xf numFmtId="3" fontId="6" fillId="0" borderId="0" xfId="0" applyNumberFormat="1" applyFont="1" applyAlignment="1">
      <alignment vertical="top"/>
    </xf>
    <xf numFmtId="167" fontId="6" fillId="0" borderId="0" xfId="0" applyNumberFormat="1" applyFont="1" applyAlignment="1">
      <alignment vertical="top"/>
    </xf>
    <xf numFmtId="168" fontId="6" fillId="0" borderId="0" xfId="0" applyNumberFormat="1" applyFont="1" applyAlignment="1">
      <alignment vertical="top"/>
    </xf>
    <xf numFmtId="9" fontId="13" fillId="0" borderId="35" xfId="1" applyFont="1" applyBorder="1" applyAlignment="1">
      <alignment vertical="center"/>
    </xf>
    <xf numFmtId="165" fontId="8" fillId="0" borderId="11" xfId="2" applyNumberFormat="1" applyFont="1" applyBorder="1" applyAlignment="1">
      <alignment horizontal="center" vertical="center" wrapText="1"/>
    </xf>
    <xf numFmtId="165" fontId="8" fillId="0" borderId="14" xfId="2" applyNumberFormat="1" applyFont="1" applyBorder="1" applyAlignment="1">
      <alignment horizontal="center" vertical="center" wrapText="1"/>
    </xf>
    <xf numFmtId="167" fontId="8" fillId="0" borderId="12" xfId="2" applyNumberFormat="1" applyFont="1" applyBorder="1" applyAlignment="1">
      <alignment vertical="center"/>
    </xf>
    <xf numFmtId="168" fontId="8" fillId="0" borderId="14" xfId="1" applyNumberFormat="1" applyFont="1" applyBorder="1" applyAlignment="1">
      <alignment vertical="center"/>
    </xf>
    <xf numFmtId="167" fontId="11" fillId="0" borderId="12" xfId="2" applyNumberFormat="1" applyFont="1" applyBorder="1" applyAlignment="1">
      <alignment vertical="center"/>
    </xf>
    <xf numFmtId="168" fontId="11" fillId="0" borderId="14" xfId="1" applyNumberFormat="1" applyFont="1" applyBorder="1" applyAlignment="1">
      <alignment vertical="center"/>
    </xf>
    <xf numFmtId="166" fontId="11" fillId="0" borderId="25" xfId="2" applyNumberFormat="1" applyFont="1" applyBorder="1" applyAlignment="1">
      <alignment vertical="center"/>
    </xf>
    <xf numFmtId="167" fontId="8" fillId="0" borderId="26" xfId="2" applyNumberFormat="1" applyFont="1" applyBorder="1" applyAlignment="1">
      <alignment vertical="center"/>
    </xf>
    <xf numFmtId="168" fontId="8" fillId="0" borderId="27" xfId="1" applyNumberFormat="1" applyFont="1" applyBorder="1" applyAlignment="1">
      <alignment vertical="center"/>
    </xf>
    <xf numFmtId="171" fontId="14" fillId="0" borderId="12" xfId="1" applyNumberFormat="1" applyFont="1" applyBorder="1" applyAlignment="1">
      <alignment vertical="center"/>
    </xf>
    <xf numFmtId="9" fontId="14" fillId="0" borderId="33" xfId="1" applyFont="1" applyBorder="1" applyAlignment="1">
      <alignment vertical="center"/>
    </xf>
    <xf numFmtId="171" fontId="13" fillId="0" borderId="35" xfId="1" applyNumberFormat="1" applyFont="1" applyBorder="1" applyAlignment="1">
      <alignment vertical="center"/>
    </xf>
    <xf numFmtId="168" fontId="11" fillId="0" borderId="32" xfId="1" applyNumberFormat="1" applyFont="1" applyBorder="1" applyAlignment="1">
      <alignment vertical="center"/>
    </xf>
    <xf numFmtId="167" fontId="8" fillId="0" borderId="18" xfId="2" applyNumberFormat="1" applyFont="1" applyBorder="1" applyAlignment="1">
      <alignment vertical="center"/>
    </xf>
    <xf numFmtId="168" fontId="8" fillId="0" borderId="24" xfId="1" applyNumberFormat="1" applyFont="1" applyBorder="1" applyAlignment="1">
      <alignment vertical="center"/>
    </xf>
    <xf numFmtId="168" fontId="8" fillId="0" borderId="32" xfId="1" applyNumberFormat="1" applyFont="1" applyBorder="1" applyAlignment="1">
      <alignment vertical="center"/>
    </xf>
    <xf numFmtId="167" fontId="8" fillId="0" borderId="35" xfId="2" applyNumberFormat="1" applyFont="1" applyBorder="1" applyAlignment="1">
      <alignment vertical="center"/>
    </xf>
    <xf numFmtId="167" fontId="11" fillId="0" borderId="11" xfId="2" applyNumberFormat="1" applyFont="1" applyBorder="1" applyAlignment="1">
      <alignment vertical="center"/>
    </xf>
    <xf numFmtId="167" fontId="8" fillId="0" borderId="11" xfId="2" applyNumberFormat="1" applyFont="1" applyBorder="1" applyAlignment="1">
      <alignment vertical="center"/>
    </xf>
    <xf numFmtId="167" fontId="8" fillId="0" borderId="33" xfId="2" applyNumberFormat="1" applyFont="1" applyBorder="1" applyAlignment="1">
      <alignment vertical="center"/>
    </xf>
    <xf numFmtId="167" fontId="11" fillId="0" borderId="33" xfId="2" applyNumberFormat="1" applyFont="1" applyBorder="1" applyAlignment="1">
      <alignment vertical="center"/>
    </xf>
    <xf numFmtId="0" fontId="20" fillId="2" borderId="9" xfId="0" applyFont="1" applyFill="1" applyBorder="1" applyAlignment="1">
      <alignment horizontal="center" vertical="top" wrapText="1" readingOrder="1"/>
    </xf>
    <xf numFmtId="0" fontId="20" fillId="2" borderId="10" xfId="0" applyFont="1" applyFill="1" applyBorder="1" applyAlignment="1">
      <alignment horizontal="center" vertical="top" wrapText="1" readingOrder="1"/>
    </xf>
    <xf numFmtId="0" fontId="7" fillId="2" borderId="1" xfId="0" applyFont="1" applyFill="1" applyBorder="1" applyAlignment="1">
      <alignment horizontal="center" vertical="center" wrapText="1" readingOrder="1"/>
    </xf>
    <xf numFmtId="0" fontId="7" fillId="2" borderId="4" xfId="0" applyFont="1" applyFill="1" applyBorder="1" applyAlignment="1">
      <alignment horizontal="center" vertical="center" wrapText="1" readingOrder="1"/>
    </xf>
    <xf numFmtId="0" fontId="7" fillId="2" borderId="7" xfId="0" applyFont="1" applyFill="1" applyBorder="1" applyAlignment="1">
      <alignment horizontal="center" vertical="center" wrapText="1" readingOrder="1"/>
    </xf>
    <xf numFmtId="0" fontId="7" fillId="2" borderId="2" xfId="0" applyFont="1" applyFill="1" applyBorder="1" applyAlignment="1">
      <alignment horizontal="center" vertical="center" wrapText="1" readingOrder="1"/>
    </xf>
    <xf numFmtId="0" fontId="7" fillId="2" borderId="3" xfId="0" applyFont="1" applyFill="1" applyBorder="1" applyAlignment="1">
      <alignment horizontal="center" vertical="center" wrapText="1" readingOrder="1"/>
    </xf>
    <xf numFmtId="0" fontId="7" fillId="2" borderId="5" xfId="0" applyFont="1" applyFill="1" applyBorder="1" applyAlignment="1">
      <alignment horizontal="center" vertical="center" wrapText="1" readingOrder="1"/>
    </xf>
    <xf numFmtId="0" fontId="7" fillId="2" borderId="6" xfId="0" applyFont="1" applyFill="1" applyBorder="1" applyAlignment="1">
      <alignment horizontal="center" vertical="center" wrapText="1" readingOrder="1"/>
    </xf>
    <xf numFmtId="14" fontId="12" fillId="0" borderId="12" xfId="2" applyNumberFormat="1" applyFont="1" applyBorder="1" applyAlignment="1">
      <alignment horizontal="center" vertical="top" wrapText="1"/>
    </xf>
    <xf numFmtId="14" fontId="12" fillId="0" borderId="13" xfId="2" applyNumberFormat="1" applyFont="1" applyBorder="1" applyAlignment="1">
      <alignment horizontal="center" vertical="top" wrapText="1"/>
    </xf>
    <xf numFmtId="14" fontId="12" fillId="0" borderId="36" xfId="2" applyNumberFormat="1" applyFont="1" applyBorder="1" applyAlignment="1">
      <alignment horizontal="center" vertical="top" wrapText="1"/>
    </xf>
    <xf numFmtId="0" fontId="20" fillId="2" borderId="7" xfId="0" applyFont="1" applyFill="1" applyBorder="1" applyAlignment="1">
      <alignment horizontal="center" vertical="center" wrapText="1" readingOrder="1"/>
    </xf>
    <xf numFmtId="0" fontId="20" fillId="2" borderId="8" xfId="0" applyFont="1" applyFill="1" applyBorder="1" applyAlignment="1">
      <alignment horizontal="center" vertical="center" wrapText="1" readingOrder="1"/>
    </xf>
    <xf numFmtId="170" fontId="21" fillId="0" borderId="8" xfId="0" applyNumberFormat="1" applyFont="1" applyBorder="1" applyAlignment="1">
      <alignment horizontal="right" vertical="top" wrapText="1" readingOrder="1"/>
    </xf>
    <xf numFmtId="167" fontId="21" fillId="0" borderId="8" xfId="0" applyNumberFormat="1" applyFont="1" applyBorder="1" applyAlignment="1">
      <alignment horizontal="right" vertical="top" wrapText="1" readingOrder="1"/>
    </xf>
    <xf numFmtId="168" fontId="21" fillId="0" borderId="8" xfId="1" applyNumberFormat="1" applyFont="1" applyBorder="1" applyAlignment="1">
      <alignment horizontal="right" vertical="top" wrapText="1" readingOrder="1"/>
    </xf>
    <xf numFmtId="170" fontId="23" fillId="0" borderId="8" xfId="0" applyNumberFormat="1" applyFont="1" applyBorder="1" applyAlignment="1">
      <alignment vertical="top" wrapText="1"/>
    </xf>
    <xf numFmtId="167" fontId="23" fillId="0" borderId="8" xfId="0" applyNumberFormat="1" applyFont="1" applyBorder="1" applyAlignment="1">
      <alignment vertical="top" wrapText="1"/>
    </xf>
    <xf numFmtId="168" fontId="23" fillId="0" borderId="8" xfId="1" applyNumberFormat="1" applyFont="1" applyBorder="1" applyAlignment="1">
      <alignment vertical="top" wrapText="1"/>
    </xf>
    <xf numFmtId="170" fontId="23" fillId="0" borderId="8" xfId="0" applyNumberFormat="1" applyFont="1" applyBorder="1" applyAlignment="1">
      <alignment horizontal="right" vertical="top" wrapText="1" readingOrder="1"/>
    </xf>
    <xf numFmtId="170" fontId="20" fillId="0" borderId="8" xfId="0" applyNumberFormat="1" applyFont="1" applyBorder="1" applyAlignment="1">
      <alignment horizontal="right" vertical="top" wrapText="1" readingOrder="1"/>
    </xf>
    <xf numFmtId="167" fontId="20" fillId="0" borderId="8" xfId="0" applyNumberFormat="1" applyFont="1" applyBorder="1" applyAlignment="1">
      <alignment horizontal="right" vertical="top" wrapText="1" readingOrder="1"/>
    </xf>
    <xf numFmtId="168" fontId="20" fillId="0" borderId="8" xfId="1" applyNumberFormat="1" applyFont="1" applyBorder="1" applyAlignment="1">
      <alignment horizontal="right" vertical="top" wrapText="1" readingOrder="1"/>
    </xf>
    <xf numFmtId="170" fontId="23" fillId="0" borderId="8" xfId="0" applyNumberFormat="1" applyFont="1" applyBorder="1" applyAlignment="1">
      <alignment horizontal="right" vertical="top" wrapText="1"/>
    </xf>
    <xf numFmtId="167" fontId="23" fillId="0" borderId="8" xfId="0" applyNumberFormat="1" applyFont="1" applyBorder="1" applyAlignment="1">
      <alignment horizontal="right" vertical="top" wrapText="1"/>
    </xf>
    <xf numFmtId="168" fontId="23" fillId="0" borderId="8" xfId="1" applyNumberFormat="1" applyFont="1" applyBorder="1" applyAlignment="1">
      <alignment horizontal="right" vertical="top" wrapText="1"/>
    </xf>
    <xf numFmtId="0" fontId="23" fillId="0" borderId="8" xfId="0" applyFont="1" applyBorder="1" applyAlignment="1">
      <alignment horizontal="right" vertical="top" wrapText="1"/>
    </xf>
    <xf numFmtId="4" fontId="23" fillId="0" borderId="8" xfId="0" applyNumberFormat="1" applyFont="1" applyBorder="1" applyAlignment="1">
      <alignment horizontal="right" vertical="top" wrapText="1"/>
    </xf>
  </cellXfs>
  <cellStyles count="6">
    <cellStyle name="Ezres 2" xfId="5" xr:uid="{00000000-0005-0000-0000-000030000000}"/>
    <cellStyle name="Normál" xfId="0" builtinId="0"/>
    <cellStyle name="Normál 2" xfId="3" xr:uid="{00000000-0005-0000-0000-000031000000}"/>
    <cellStyle name="Normal_IFRS tábla 2005" xfId="2" xr:uid="{00000000-0005-0000-0000-000001000000}"/>
    <cellStyle name="Százalék" xfId="1" builtinId="5"/>
    <cellStyle name="Százalék 2" xfId="4" xr:uid="{00000000-0005-0000-0000-00003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3"/>
  <sheetViews>
    <sheetView showGridLines="0" zoomScale="70" zoomScaleNormal="70" workbookViewId="0">
      <selection activeCell="B3" sqref="B3:I31"/>
    </sheetView>
  </sheetViews>
  <sheetFormatPr defaultRowHeight="14.5" x14ac:dyDescent="0.35"/>
  <cols>
    <col min="1" max="1" width="38.7265625" bestFit="1" customWidth="1"/>
    <col min="2" max="3" width="13.1796875" customWidth="1"/>
    <col min="4" max="4" width="8.81640625" bestFit="1" customWidth="1"/>
    <col min="5" max="5" width="11.1796875" bestFit="1" customWidth="1"/>
    <col min="6" max="7" width="13.1796875" customWidth="1"/>
    <col min="8" max="8" width="9.453125" bestFit="1" customWidth="1"/>
    <col min="9" max="9" width="11.1796875" bestFit="1" customWidth="1"/>
  </cols>
  <sheetData>
    <row r="1" spans="1:9" s="4" customFormat="1" ht="15" thickBot="1" x14ac:dyDescent="0.4">
      <c r="A1" s="139" t="s">
        <v>15</v>
      </c>
      <c r="B1" s="139" t="s">
        <v>108</v>
      </c>
      <c r="C1" s="139" t="s">
        <v>109</v>
      </c>
      <c r="D1" s="179" t="s">
        <v>0</v>
      </c>
      <c r="E1" s="180"/>
      <c r="F1" s="139" t="s">
        <v>110</v>
      </c>
      <c r="G1" s="139" t="s">
        <v>111</v>
      </c>
      <c r="H1" s="179" t="s">
        <v>0</v>
      </c>
      <c r="I1" s="180"/>
    </row>
    <row r="2" spans="1:9" s="4" customFormat="1" ht="29.5" thickBot="1" x14ac:dyDescent="0.4">
      <c r="A2" s="140" t="s">
        <v>89</v>
      </c>
      <c r="B2" s="191" t="s">
        <v>16</v>
      </c>
      <c r="C2" s="191" t="s">
        <v>16</v>
      </c>
      <c r="D2" s="192" t="s">
        <v>70</v>
      </c>
      <c r="E2" s="192" t="s">
        <v>1</v>
      </c>
      <c r="F2" s="191" t="s">
        <v>16</v>
      </c>
      <c r="G2" s="191" t="s">
        <v>112</v>
      </c>
      <c r="H2" s="192" t="s">
        <v>70</v>
      </c>
      <c r="I2" s="192" t="s">
        <v>1</v>
      </c>
    </row>
    <row r="3" spans="1:9" ht="15.75" customHeight="1" thickBot="1" x14ac:dyDescent="0.4">
      <c r="A3" s="114" t="s">
        <v>17</v>
      </c>
      <c r="B3" s="193">
        <v>2539.0922286364548</v>
      </c>
      <c r="C3" s="193">
        <v>2459.2490736582799</v>
      </c>
      <c r="D3" s="194">
        <v>79.84315497817488</v>
      </c>
      <c r="E3" s="195">
        <v>3.2466477606273289E-2</v>
      </c>
      <c r="F3" s="193">
        <v>2539.0922286364548</v>
      </c>
      <c r="G3" s="193">
        <v>2459.2490736582799</v>
      </c>
      <c r="H3" s="194">
        <v>79.84315497817488</v>
      </c>
      <c r="I3" s="195">
        <v>3.2466477606273289E-2</v>
      </c>
    </row>
    <row r="4" spans="1:9" ht="15" thickBot="1" x14ac:dyDescent="0.4">
      <c r="A4" s="114" t="s">
        <v>18</v>
      </c>
      <c r="B4" s="193">
        <v>181.8569354095298</v>
      </c>
      <c r="C4" s="193">
        <v>13.731374050147117</v>
      </c>
      <c r="D4" s="194">
        <v>168.12556135938269</v>
      </c>
      <c r="E4" s="195">
        <v>12.243899317387061</v>
      </c>
      <c r="F4" s="193">
        <v>181.8569354095298</v>
      </c>
      <c r="G4" s="193">
        <v>13.731374050147117</v>
      </c>
      <c r="H4" s="194">
        <v>168.12556135938269</v>
      </c>
      <c r="I4" s="195">
        <v>12.243899317387061</v>
      </c>
    </row>
    <row r="5" spans="1:9" ht="30" hidden="1" customHeight="1" thickBot="1" x14ac:dyDescent="0.4">
      <c r="A5" s="114" t="s">
        <v>56</v>
      </c>
      <c r="B5" s="193">
        <v>0</v>
      </c>
      <c r="C5" s="193">
        <v>0</v>
      </c>
      <c r="D5" s="194">
        <v>0</v>
      </c>
      <c r="E5" s="195">
        <v>0</v>
      </c>
      <c r="F5" s="193">
        <v>0</v>
      </c>
      <c r="G5" s="193">
        <v>0</v>
      </c>
      <c r="H5" s="194">
        <v>0</v>
      </c>
      <c r="I5" s="195">
        <v>0</v>
      </c>
    </row>
    <row r="6" spans="1:9" ht="10.5" customHeight="1" thickBot="1" x14ac:dyDescent="0.4">
      <c r="A6" s="114"/>
      <c r="B6" s="196"/>
      <c r="C6" s="196"/>
      <c r="D6" s="197"/>
      <c r="E6" s="198"/>
      <c r="F6" s="196"/>
      <c r="G6" s="196"/>
      <c r="H6" s="197"/>
      <c r="I6" s="198"/>
    </row>
    <row r="7" spans="1:9" ht="29.5" thickBot="1" x14ac:dyDescent="0.4">
      <c r="A7" s="114" t="s">
        <v>19</v>
      </c>
      <c r="B7" s="193">
        <v>-289.07482157200394</v>
      </c>
      <c r="C7" s="193">
        <v>-308.72275185519999</v>
      </c>
      <c r="D7" s="194">
        <v>19.647930283196047</v>
      </c>
      <c r="E7" s="195">
        <v>-6.3642637820265024E-2</v>
      </c>
      <c r="F7" s="193">
        <v>-289.07482157200394</v>
      </c>
      <c r="G7" s="193">
        <v>-308.72275185519999</v>
      </c>
      <c r="H7" s="194">
        <v>19.647930283196047</v>
      </c>
      <c r="I7" s="195">
        <v>-6.3642637820265024E-2</v>
      </c>
    </row>
    <row r="8" spans="1:9" ht="15" thickBot="1" x14ac:dyDescent="0.4">
      <c r="A8" s="114" t="s">
        <v>20</v>
      </c>
      <c r="B8" s="193">
        <v>58.51329876385806</v>
      </c>
      <c r="C8" s="193">
        <v>53.691097426679683</v>
      </c>
      <c r="D8" s="194">
        <v>4.8222013371783774</v>
      </c>
      <c r="E8" s="195">
        <v>8.9813797227064576E-2</v>
      </c>
      <c r="F8" s="193">
        <v>58.51329876385806</v>
      </c>
      <c r="G8" s="193">
        <v>53.691097426679683</v>
      </c>
      <c r="H8" s="194">
        <v>4.8222013371783774</v>
      </c>
      <c r="I8" s="195">
        <v>8.9813797227064576E-2</v>
      </c>
    </row>
    <row r="9" spans="1:9" ht="15" thickBot="1" x14ac:dyDescent="0.4">
      <c r="A9" s="114" t="s">
        <v>21</v>
      </c>
      <c r="B9" s="193">
        <v>455.42167589999997</v>
      </c>
      <c r="C9" s="193">
        <v>499.53814441999998</v>
      </c>
      <c r="D9" s="194">
        <v>-44.116468520000012</v>
      </c>
      <c r="E9" s="195">
        <v>-8.8314514142303249E-2</v>
      </c>
      <c r="F9" s="193">
        <v>455.42167589999997</v>
      </c>
      <c r="G9" s="193">
        <v>499.53814441999998</v>
      </c>
      <c r="H9" s="194">
        <v>-44.116468520000012</v>
      </c>
      <c r="I9" s="195">
        <v>-8.8314514142303249E-2</v>
      </c>
    </row>
    <row r="10" spans="1:9" ht="15" thickBot="1" x14ac:dyDescent="0.4">
      <c r="A10" s="114" t="s">
        <v>22</v>
      </c>
      <c r="B10" s="199">
        <v>1652.031730935056</v>
      </c>
      <c r="C10" s="193">
        <v>1579.5625986780881</v>
      </c>
      <c r="D10" s="194">
        <v>72.469132256967896</v>
      </c>
      <c r="E10" s="195">
        <v>4.5879240441383085E-2</v>
      </c>
      <c r="F10" s="193">
        <v>1652.031730935056</v>
      </c>
      <c r="G10" s="193">
        <v>1579.5625986780881</v>
      </c>
      <c r="H10" s="194">
        <v>72.469132256967896</v>
      </c>
      <c r="I10" s="195">
        <v>4.5879240441383085E-2</v>
      </c>
    </row>
    <row r="11" spans="1:9" ht="15" thickBot="1" x14ac:dyDescent="0.4">
      <c r="A11" s="114" t="s">
        <v>23</v>
      </c>
      <c r="B11" s="193">
        <v>190.95198331852743</v>
      </c>
      <c r="C11" s="193">
        <v>223.34125023549063</v>
      </c>
      <c r="D11" s="194">
        <v>-32.389266916963209</v>
      </c>
      <c r="E11" s="195">
        <v>-0.14502142744706595</v>
      </c>
      <c r="F11" s="193">
        <v>190.95198331852743</v>
      </c>
      <c r="G11" s="193">
        <v>223.34125023549063</v>
      </c>
      <c r="H11" s="194">
        <v>-32.389266916963209</v>
      </c>
      <c r="I11" s="195">
        <v>-0.14502142744706595</v>
      </c>
    </row>
    <row r="12" spans="1:9" ht="15" thickBot="1" x14ac:dyDescent="0.4">
      <c r="A12" s="114" t="s">
        <v>25</v>
      </c>
      <c r="B12" s="193">
        <v>220.08425779660578</v>
      </c>
      <c r="C12" s="193">
        <v>59.716745458033081</v>
      </c>
      <c r="D12" s="194">
        <v>160.36751233857271</v>
      </c>
      <c r="E12" s="195">
        <v>2.6854697306180828</v>
      </c>
      <c r="F12" s="193">
        <v>220.08425779660578</v>
      </c>
      <c r="G12" s="193">
        <v>59.716745458033081</v>
      </c>
      <c r="H12" s="194">
        <v>160.36751233857271</v>
      </c>
      <c r="I12" s="195">
        <v>2.6854697306180828</v>
      </c>
    </row>
    <row r="13" spans="1:9" ht="15" thickBot="1" x14ac:dyDescent="0.4">
      <c r="A13" s="113" t="s">
        <v>73</v>
      </c>
      <c r="B13" s="200">
        <v>433.02103890394119</v>
      </c>
      <c r="C13" s="200">
        <v>365.85336334533577</v>
      </c>
      <c r="D13" s="201">
        <v>67.167675558605424</v>
      </c>
      <c r="E13" s="202">
        <v>0.18359179465901099</v>
      </c>
      <c r="F13" s="200">
        <v>433.02103890394119</v>
      </c>
      <c r="G13" s="200">
        <v>365.85336334533577</v>
      </c>
      <c r="H13" s="201">
        <v>67.167675558605424</v>
      </c>
      <c r="I13" s="202">
        <v>0.18359179465901099</v>
      </c>
    </row>
    <row r="14" spans="1:9" ht="15" thickBot="1" x14ac:dyDescent="0.4">
      <c r="A14" s="114" t="s">
        <v>24</v>
      </c>
      <c r="B14" s="193">
        <v>31.278410175393546</v>
      </c>
      <c r="C14" s="193">
        <v>26.553154325431247</v>
      </c>
      <c r="D14" s="194">
        <v>4.7252558499622985</v>
      </c>
      <c r="E14" s="195">
        <v>0.17795459597945737</v>
      </c>
      <c r="F14" s="193">
        <v>31.278410175393546</v>
      </c>
      <c r="G14" s="193">
        <v>26.553154325431247</v>
      </c>
      <c r="H14" s="194">
        <v>4.7252558499622985</v>
      </c>
      <c r="I14" s="195">
        <v>0.17795459597945737</v>
      </c>
    </row>
    <row r="15" spans="1:9" ht="15" thickBot="1" x14ac:dyDescent="0.4">
      <c r="A15" s="114" t="s">
        <v>63</v>
      </c>
      <c r="B15" s="193">
        <v>32.102209608260885</v>
      </c>
      <c r="C15" s="193">
        <v>32.861073458501295</v>
      </c>
      <c r="D15" s="194">
        <v>-0.75886385024040948</v>
      </c>
      <c r="E15" s="195">
        <v>-2.3093093754187395E-2</v>
      </c>
      <c r="F15" s="193">
        <v>32.102209608260885</v>
      </c>
      <c r="G15" s="193">
        <v>32.861073458501295</v>
      </c>
      <c r="H15" s="194">
        <v>-0.75886385024040948</v>
      </c>
      <c r="I15" s="195">
        <v>-2.3093093754187395E-2</v>
      </c>
    </row>
    <row r="16" spans="1:9" ht="15" thickBot="1" x14ac:dyDescent="0.4">
      <c r="A16" s="113" t="s">
        <v>43</v>
      </c>
      <c r="B16" s="200">
        <v>369.64041912028677</v>
      </c>
      <c r="C16" s="200">
        <v>306.43913556140319</v>
      </c>
      <c r="D16" s="201">
        <v>63.201283558883574</v>
      </c>
      <c r="E16" s="202">
        <v>0.20624416474448487</v>
      </c>
      <c r="F16" s="200">
        <v>369.64041912028677</v>
      </c>
      <c r="G16" s="200">
        <v>306.43913556140319</v>
      </c>
      <c r="H16" s="201">
        <v>63.201283558883574</v>
      </c>
      <c r="I16" s="202">
        <v>0.20624416474448487</v>
      </c>
    </row>
    <row r="17" spans="1:9" ht="15" thickBot="1" x14ac:dyDescent="0.4">
      <c r="A17" s="114" t="s">
        <v>26</v>
      </c>
      <c r="B17" s="193">
        <v>22.434469171638607</v>
      </c>
      <c r="C17" s="193">
        <v>51.138638684875723</v>
      </c>
      <c r="D17" s="194">
        <v>-28.704169513237115</v>
      </c>
      <c r="E17" s="195">
        <v>-0.56130100940145655</v>
      </c>
      <c r="F17" s="193">
        <v>22.434469171638607</v>
      </c>
      <c r="G17" s="193">
        <v>51.138638684875723</v>
      </c>
      <c r="H17" s="194">
        <v>-28.704169513237115</v>
      </c>
      <c r="I17" s="195">
        <v>-0.56130100940145655</v>
      </c>
    </row>
    <row r="18" spans="1:9" ht="15" thickBot="1" x14ac:dyDescent="0.4">
      <c r="A18" s="114" t="s">
        <v>27</v>
      </c>
      <c r="B18" s="193">
        <v>73.743538892202238</v>
      </c>
      <c r="C18" s="193">
        <v>30.3773275547466</v>
      </c>
      <c r="D18" s="194">
        <v>43.366211337455638</v>
      </c>
      <c r="E18" s="195">
        <v>1.4275848084167451</v>
      </c>
      <c r="F18" s="193">
        <v>73.743538892202238</v>
      </c>
      <c r="G18" s="193">
        <v>30.3773275547466</v>
      </c>
      <c r="H18" s="194">
        <v>43.366211337455638</v>
      </c>
      <c r="I18" s="195">
        <v>1.4275848084167451</v>
      </c>
    </row>
    <row r="19" spans="1:9" ht="29.5" thickBot="1" x14ac:dyDescent="0.4">
      <c r="A19" s="114" t="s">
        <v>103</v>
      </c>
      <c r="B19" s="193">
        <v>23.963273144898771</v>
      </c>
      <c r="C19" s="193">
        <v>-12.890700424999983</v>
      </c>
      <c r="D19" s="194">
        <v>36.853973569898756</v>
      </c>
      <c r="E19" s="195">
        <v>-2.8589581911642949</v>
      </c>
      <c r="F19" s="193">
        <v>23.963273144898771</v>
      </c>
      <c r="G19" s="193">
        <v>-12.890700424999983</v>
      </c>
      <c r="H19" s="194">
        <v>36.853973569898756</v>
      </c>
      <c r="I19" s="195">
        <v>-2.8589581911642949</v>
      </c>
    </row>
    <row r="20" spans="1:9" ht="15" thickBot="1" x14ac:dyDescent="0.4">
      <c r="A20" s="113" t="s">
        <v>28</v>
      </c>
      <c r="B20" s="200">
        <v>342.29462254462192</v>
      </c>
      <c r="C20" s="200">
        <v>314.30974626653233</v>
      </c>
      <c r="D20" s="201">
        <v>27.984876278089587</v>
      </c>
      <c r="E20" s="202">
        <v>8.9035979986311395E-2</v>
      </c>
      <c r="F20" s="200">
        <v>342.29462254462192</v>
      </c>
      <c r="G20" s="200">
        <v>314.30974626653233</v>
      </c>
      <c r="H20" s="201">
        <v>27.984876278089587</v>
      </c>
      <c r="I20" s="202">
        <v>8.9035979986311395E-2</v>
      </c>
    </row>
    <row r="21" spans="1:9" ht="24" customHeight="1" thickBot="1" x14ac:dyDescent="0.4">
      <c r="A21" s="114" t="s">
        <v>29</v>
      </c>
      <c r="B21" s="193">
        <v>52.857379239160821</v>
      </c>
      <c r="C21" s="193">
        <v>49.331723934630361</v>
      </c>
      <c r="D21" s="194">
        <v>3.5256553045304599</v>
      </c>
      <c r="E21" s="195">
        <v>7.1468317409752763E-2</v>
      </c>
      <c r="F21" s="193">
        <v>52.857379239160821</v>
      </c>
      <c r="G21" s="193">
        <v>49.331723934630368</v>
      </c>
      <c r="H21" s="194">
        <v>3.5256553045304528</v>
      </c>
      <c r="I21" s="195">
        <v>7.146831740975261E-2</v>
      </c>
    </row>
    <row r="22" spans="1:9" ht="15" thickBot="1" x14ac:dyDescent="0.4">
      <c r="A22" s="113" t="s">
        <v>30</v>
      </c>
      <c r="B22" s="200">
        <v>289.4372433054611</v>
      </c>
      <c r="C22" s="200">
        <v>264.97802233190197</v>
      </c>
      <c r="D22" s="201">
        <v>24.459220973559127</v>
      </c>
      <c r="E22" s="202">
        <v>9.230660248087437E-2</v>
      </c>
      <c r="F22" s="200">
        <v>289.4372433054611</v>
      </c>
      <c r="G22" s="200">
        <v>264.97802233190197</v>
      </c>
      <c r="H22" s="201">
        <v>24.459220973559127</v>
      </c>
      <c r="I22" s="202">
        <v>9.230660248087437E-2</v>
      </c>
    </row>
    <row r="23" spans="1:9" ht="29.5" thickBot="1" x14ac:dyDescent="0.4">
      <c r="A23" s="114" t="s">
        <v>31</v>
      </c>
      <c r="B23" s="193">
        <v>24.926692179860932</v>
      </c>
      <c r="C23" s="193">
        <v>5.4062738206139356</v>
      </c>
      <c r="D23" s="194">
        <v>19.520418359246996</v>
      </c>
      <c r="E23" s="195">
        <v>3.6106973133355389</v>
      </c>
      <c r="F23" s="193">
        <v>24.926692179860932</v>
      </c>
      <c r="G23" s="193">
        <v>5.4062738206139356</v>
      </c>
      <c r="H23" s="194">
        <v>19.520418359246996</v>
      </c>
      <c r="I23" s="195">
        <v>3.6106973133355389</v>
      </c>
    </row>
    <row r="24" spans="1:9" ht="15" thickBot="1" x14ac:dyDescent="0.4">
      <c r="A24" s="113" t="s">
        <v>32</v>
      </c>
      <c r="B24" s="200">
        <v>24.926692179860932</v>
      </c>
      <c r="C24" s="200">
        <v>5.4062738206139356</v>
      </c>
      <c r="D24" s="201">
        <v>19.520418359246996</v>
      </c>
      <c r="E24" s="195">
        <v>3.6106973133355389</v>
      </c>
      <c r="F24" s="200">
        <v>24.926692179860932</v>
      </c>
      <c r="G24" s="200">
        <v>5.4062738206139356</v>
      </c>
      <c r="H24" s="201">
        <v>19.520418359246996</v>
      </c>
      <c r="I24" s="195">
        <v>3.6106973133355389</v>
      </c>
    </row>
    <row r="25" spans="1:9" ht="7.5" customHeight="1" thickBot="1" x14ac:dyDescent="0.4">
      <c r="A25" s="115"/>
      <c r="B25" s="196"/>
      <c r="C25" s="196"/>
      <c r="D25" s="197"/>
      <c r="E25" s="198"/>
      <c r="F25" s="196"/>
      <c r="G25" s="196"/>
      <c r="H25" s="197"/>
      <c r="I25" s="198"/>
    </row>
    <row r="26" spans="1:9" ht="15" thickBot="1" x14ac:dyDescent="0.4">
      <c r="A26" s="113" t="s">
        <v>33</v>
      </c>
      <c r="B26" s="200">
        <v>314.36393548532203</v>
      </c>
      <c r="C26" s="200">
        <v>270.3842961525159</v>
      </c>
      <c r="D26" s="201">
        <v>43.97963933280613</v>
      </c>
      <c r="E26" s="202">
        <v>0.16265604163637706</v>
      </c>
      <c r="F26" s="200">
        <v>314.36393548532203</v>
      </c>
      <c r="G26" s="200">
        <v>270.3842961525159</v>
      </c>
      <c r="H26" s="201">
        <v>43.97963933280613</v>
      </c>
      <c r="I26" s="202">
        <v>0.16265604163637706</v>
      </c>
    </row>
    <row r="27" spans="1:9" ht="15" thickBot="1" x14ac:dyDescent="0.4">
      <c r="A27" s="116" t="s">
        <v>34</v>
      </c>
      <c r="B27" s="203"/>
      <c r="C27" s="203"/>
      <c r="D27" s="204"/>
      <c r="E27" s="205"/>
      <c r="F27" s="203"/>
      <c r="G27" s="203"/>
      <c r="H27" s="204"/>
      <c r="I27" s="205"/>
    </row>
    <row r="28" spans="1:9" ht="15" thickBot="1" x14ac:dyDescent="0.4">
      <c r="A28" s="114" t="s">
        <v>35</v>
      </c>
      <c r="B28" s="193">
        <v>1.4277343565088167</v>
      </c>
      <c r="C28" s="193">
        <v>276.74479809913754</v>
      </c>
      <c r="D28" s="194">
        <v>-275.3170637426287</v>
      </c>
      <c r="E28" s="195">
        <v>-0.99484097129804994</v>
      </c>
      <c r="F28" s="193">
        <v>1.4277343565088167</v>
      </c>
      <c r="G28" s="193">
        <v>276.74479809913754</v>
      </c>
      <c r="H28" s="194">
        <v>-275.3170637426287</v>
      </c>
      <c r="I28" s="195">
        <v>-0.99484097129804994</v>
      </c>
    </row>
    <row r="29" spans="1:9" ht="22" customHeight="1" thickBot="1" x14ac:dyDescent="0.4">
      <c r="A29" s="114" t="s">
        <v>36</v>
      </c>
      <c r="B29" s="193">
        <v>-10.422461304837183</v>
      </c>
      <c r="C29" s="193">
        <v>-6.3605019466237778</v>
      </c>
      <c r="D29" s="194">
        <v>-4.0619593582134055</v>
      </c>
      <c r="E29" s="195">
        <v>0.63862245343223845</v>
      </c>
      <c r="F29" s="193">
        <v>-10.422461304837183</v>
      </c>
      <c r="G29" s="193">
        <v>-6.3605019466237778</v>
      </c>
      <c r="H29" s="194">
        <v>-4.0619593582134055</v>
      </c>
      <c r="I29" s="195">
        <v>0.63862245343223845</v>
      </c>
    </row>
    <row r="30" spans="1:9" ht="12" customHeight="1" thickBot="1" x14ac:dyDescent="0.4">
      <c r="A30" s="117"/>
      <c r="B30" s="206"/>
      <c r="C30" s="207"/>
      <c r="D30" s="204"/>
      <c r="E30" s="205"/>
      <c r="F30" s="206"/>
      <c r="G30" s="207"/>
      <c r="H30" s="204"/>
      <c r="I30" s="205"/>
    </row>
    <row r="31" spans="1:9" ht="29.5" customHeight="1" thickBot="1" x14ac:dyDescent="0.4">
      <c r="A31" s="113" t="s">
        <v>37</v>
      </c>
      <c r="B31" s="200">
        <v>8.0517628095942513</v>
      </c>
      <c r="C31" s="200">
        <v>7.3</v>
      </c>
      <c r="D31" s="201">
        <v>0.75176280959425146</v>
      </c>
      <c r="E31" s="202">
        <v>0.10298120679373308</v>
      </c>
      <c r="F31" s="200">
        <v>8.0517628095942513</v>
      </c>
      <c r="G31" s="200">
        <v>7.3</v>
      </c>
      <c r="H31" s="201">
        <v>0.75176280959425146</v>
      </c>
      <c r="I31" s="202">
        <v>0.10298120679373308</v>
      </c>
    </row>
    <row r="32" spans="1:9" x14ac:dyDescent="0.35">
      <c r="A32" s="20"/>
      <c r="B32" s="21"/>
      <c r="C32" s="21"/>
      <c r="D32" s="21"/>
      <c r="E32" s="22"/>
      <c r="F32" s="21"/>
      <c r="G32" s="21"/>
      <c r="H32" s="21"/>
      <c r="I32" s="22"/>
    </row>
    <row r="33" spans="3:8" x14ac:dyDescent="0.35">
      <c r="C33" s="23" t="s">
        <v>62</v>
      </c>
      <c r="D33" s="24"/>
      <c r="E33" s="24"/>
      <c r="F33" s="24"/>
      <c r="G33" s="23" t="s">
        <v>62</v>
      </c>
      <c r="H33" s="24"/>
    </row>
  </sheetData>
  <mergeCells count="2">
    <mergeCell ref="D1:E1"/>
    <mergeCell ref="H1:I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8"/>
  <sheetViews>
    <sheetView showGridLines="0" zoomScale="70" zoomScaleNormal="70" zoomScaleSheetLayoutView="100" workbookViewId="0">
      <selection activeCell="B4" sqref="B4:E25"/>
    </sheetView>
  </sheetViews>
  <sheetFormatPr defaultRowHeight="14.5" x14ac:dyDescent="0.35"/>
  <cols>
    <col min="1" max="1" width="37.1796875" bestFit="1" customWidth="1"/>
    <col min="2" max="3" width="17" customWidth="1"/>
    <col min="4" max="4" width="9.453125" bestFit="1" customWidth="1"/>
    <col min="5" max="5" width="12.54296875" bestFit="1" customWidth="1"/>
  </cols>
  <sheetData>
    <row r="1" spans="1:6" s="4" customFormat="1" ht="15" customHeight="1" x14ac:dyDescent="0.35">
      <c r="A1" s="181" t="s">
        <v>88</v>
      </c>
      <c r="B1" s="181" t="s">
        <v>113</v>
      </c>
      <c r="C1" s="181" t="s">
        <v>114</v>
      </c>
      <c r="D1" s="184" t="s">
        <v>0</v>
      </c>
      <c r="E1" s="185"/>
      <c r="F1" s="3"/>
    </row>
    <row r="2" spans="1:6" s="4" customFormat="1" ht="15" thickBot="1" x14ac:dyDescent="0.4">
      <c r="A2" s="182"/>
      <c r="B2" s="182"/>
      <c r="C2" s="182"/>
      <c r="D2" s="186"/>
      <c r="E2" s="187"/>
      <c r="F2" s="3"/>
    </row>
    <row r="3" spans="1:6" s="4" customFormat="1" ht="15" thickBot="1" x14ac:dyDescent="0.4">
      <c r="A3" s="183"/>
      <c r="B3" s="183"/>
      <c r="C3" s="183"/>
      <c r="D3" s="5" t="s">
        <v>70</v>
      </c>
      <c r="E3" s="5" t="s">
        <v>1</v>
      </c>
      <c r="F3" s="3"/>
    </row>
    <row r="4" spans="1:6" ht="15" thickBot="1" x14ac:dyDescent="0.4">
      <c r="A4" s="25" t="s">
        <v>2</v>
      </c>
      <c r="B4" s="141">
        <v>1678.7053998469291</v>
      </c>
      <c r="C4" s="141">
        <v>1701.7685183656104</v>
      </c>
      <c r="D4" s="142">
        <v>-23.063118518681222</v>
      </c>
      <c r="E4" s="143">
        <v>-1.3552441633384541E-2</v>
      </c>
      <c r="F4" s="1"/>
    </row>
    <row r="5" spans="1:6" ht="15" thickBot="1" x14ac:dyDescent="0.4">
      <c r="A5" s="25" t="s">
        <v>3</v>
      </c>
      <c r="B5" s="141">
        <v>1837.9447729999999</v>
      </c>
      <c r="C5" s="141">
        <v>1868.720873</v>
      </c>
      <c r="D5" s="142">
        <v>-30.776100000000042</v>
      </c>
      <c r="E5" s="143">
        <v>-1.6469072746318085E-2</v>
      </c>
      <c r="F5" s="1"/>
    </row>
    <row r="6" spans="1:6" ht="15" thickBot="1" x14ac:dyDescent="0.4">
      <c r="A6" s="25" t="s">
        <v>4</v>
      </c>
      <c r="B6" s="141">
        <v>417.51430023749998</v>
      </c>
      <c r="C6" s="141">
        <v>424.10310960000004</v>
      </c>
      <c r="D6" s="142">
        <v>-6.5888093625000579</v>
      </c>
      <c r="E6" s="143">
        <v>-1.5535866663921432E-2</v>
      </c>
      <c r="F6" s="1"/>
    </row>
    <row r="7" spans="1:6" ht="15" thickBot="1" x14ac:dyDescent="0.4">
      <c r="A7" s="25" t="s">
        <v>67</v>
      </c>
      <c r="B7" s="141">
        <v>931.73791912966772</v>
      </c>
      <c r="C7" s="141">
        <v>1274.3282039725441</v>
      </c>
      <c r="D7" s="142">
        <v>-342.59028484287637</v>
      </c>
      <c r="E7" s="143">
        <v>-0.26883991406209007</v>
      </c>
      <c r="F7" s="1"/>
    </row>
    <row r="8" spans="1:6" ht="15" thickBot="1" x14ac:dyDescent="0.4">
      <c r="A8" s="26" t="s">
        <v>68</v>
      </c>
      <c r="B8" s="144">
        <v>4865.9023922140968</v>
      </c>
      <c r="C8" s="144">
        <v>5268.9207049381548</v>
      </c>
      <c r="D8" s="145">
        <v>-403.01831272405798</v>
      </c>
      <c r="E8" s="146">
        <v>-7.6489728218217409E-2</v>
      </c>
      <c r="F8" s="1"/>
    </row>
    <row r="9" spans="1:6" ht="15" thickBot="1" x14ac:dyDescent="0.4">
      <c r="A9" s="25" t="s">
        <v>7</v>
      </c>
      <c r="B9" s="141">
        <v>7298.1563537668744</v>
      </c>
      <c r="C9" s="141">
        <v>7118.85008890677</v>
      </c>
      <c r="D9" s="142">
        <v>179.30626486010442</v>
      </c>
      <c r="E9" s="143">
        <v>2.5187532062167669E-2</v>
      </c>
      <c r="F9" s="1"/>
    </row>
    <row r="10" spans="1:6" ht="15" thickBot="1" x14ac:dyDescent="0.4">
      <c r="A10" s="25" t="s">
        <v>8</v>
      </c>
      <c r="B10" s="141">
        <v>1045.2336381264279</v>
      </c>
      <c r="C10" s="141">
        <v>887.5558900977959</v>
      </c>
      <c r="D10" s="142">
        <v>157.67774802863198</v>
      </c>
      <c r="E10" s="143">
        <v>0.1776538804911296</v>
      </c>
      <c r="F10" s="1"/>
    </row>
    <row r="11" spans="1:6" ht="15" thickBot="1" x14ac:dyDescent="0.4">
      <c r="A11" s="25" t="s">
        <v>106</v>
      </c>
      <c r="B11" s="141">
        <v>5937.5071235513069</v>
      </c>
      <c r="C11" s="141">
        <v>6169.5247510911777</v>
      </c>
      <c r="D11" s="142">
        <v>-232.01762753987077</v>
      </c>
      <c r="E11" s="143">
        <v>-3.7607050283546523E-2</v>
      </c>
      <c r="F11" s="1"/>
    </row>
    <row r="12" spans="1:6" ht="15" thickBot="1" x14ac:dyDescent="0.4">
      <c r="A12" s="27" t="s">
        <v>60</v>
      </c>
      <c r="B12" s="147">
        <v>730.76332300000001</v>
      </c>
      <c r="C12" s="141">
        <v>732.62608900000009</v>
      </c>
      <c r="D12" s="142">
        <v>-1.8627660000000787</v>
      </c>
      <c r="E12" s="143">
        <v>-2.5425875872679693E-3</v>
      </c>
      <c r="F12" s="1"/>
    </row>
    <row r="13" spans="1:6" ht="15" thickBot="1" x14ac:dyDescent="0.4">
      <c r="A13" s="25" t="s">
        <v>67</v>
      </c>
      <c r="B13" s="132">
        <v>1991.0566949026397</v>
      </c>
      <c r="C13" s="132">
        <v>1243.4651061637251</v>
      </c>
      <c r="D13" s="142">
        <v>747.59158873891465</v>
      </c>
      <c r="E13" s="143">
        <v>0.60121637915948123</v>
      </c>
      <c r="F13" s="1"/>
    </row>
    <row r="14" spans="1:6" x14ac:dyDescent="0.35">
      <c r="A14" s="28" t="s">
        <v>12</v>
      </c>
      <c r="B14" s="148">
        <v>17002.717133347247</v>
      </c>
      <c r="C14" s="148">
        <v>16152.021925259469</v>
      </c>
      <c r="D14" s="149">
        <v>850.69520808777816</v>
      </c>
      <c r="E14" s="150">
        <v>5.2668032028696771E-2</v>
      </c>
      <c r="F14" s="1"/>
    </row>
    <row r="15" spans="1:6" x14ac:dyDescent="0.35">
      <c r="A15" s="29" t="s">
        <v>14</v>
      </c>
      <c r="B15" s="151">
        <v>21868.619525561342</v>
      </c>
      <c r="C15" s="151">
        <v>21420.942630197624</v>
      </c>
      <c r="D15" s="152">
        <v>447.67689536371836</v>
      </c>
      <c r="E15" s="153">
        <v>2.0899028725870232E-2</v>
      </c>
      <c r="F15" s="1"/>
    </row>
    <row r="16" spans="1:6" ht="15" thickBot="1" x14ac:dyDescent="0.4">
      <c r="A16" s="30"/>
      <c r="B16" s="154"/>
      <c r="C16" s="154"/>
      <c r="D16" s="155"/>
      <c r="E16" s="156"/>
      <c r="F16" s="1"/>
    </row>
    <row r="17" spans="1:6" ht="15" thickBot="1" x14ac:dyDescent="0.4">
      <c r="A17" s="26" t="s">
        <v>5</v>
      </c>
      <c r="B17" s="144">
        <v>7066.8710451447841</v>
      </c>
      <c r="C17" s="144">
        <v>6816.3740901198589</v>
      </c>
      <c r="D17" s="145">
        <v>250.49695502492523</v>
      </c>
      <c r="E17" s="146">
        <v>3.6749296871486772E-2</v>
      </c>
      <c r="F17" s="1"/>
    </row>
    <row r="18" spans="1:6" ht="15" thickBot="1" x14ac:dyDescent="0.4">
      <c r="A18" s="25" t="s">
        <v>6</v>
      </c>
      <c r="B18" s="141">
        <v>6985.445023270001</v>
      </c>
      <c r="C18" s="141">
        <v>6944.8490382700002</v>
      </c>
      <c r="D18" s="142">
        <v>40.595985000000837</v>
      </c>
      <c r="E18" s="143">
        <v>5.84548127342931E-3</v>
      </c>
      <c r="F18" s="1"/>
    </row>
    <row r="19" spans="1:6" ht="15" thickBot="1" x14ac:dyDescent="0.4">
      <c r="A19" s="25" t="s">
        <v>67</v>
      </c>
      <c r="B19" s="141">
        <v>339.61879622024389</v>
      </c>
      <c r="C19" s="141">
        <v>346.05082331847188</v>
      </c>
      <c r="D19" s="142">
        <v>-6.4320270982279908</v>
      </c>
      <c r="E19" s="143">
        <v>-1.858694349155925E-2</v>
      </c>
      <c r="F19" s="1"/>
    </row>
    <row r="20" spans="1:6" ht="15" thickBot="1" x14ac:dyDescent="0.4">
      <c r="A20" s="26" t="s">
        <v>9</v>
      </c>
      <c r="B20" s="144">
        <v>7325.0638194902449</v>
      </c>
      <c r="C20" s="144">
        <v>7290.899861588472</v>
      </c>
      <c r="D20" s="145">
        <v>34.163957901772847</v>
      </c>
      <c r="E20" s="146">
        <v>4.6858355690444949E-3</v>
      </c>
      <c r="F20" s="1"/>
    </row>
    <row r="21" spans="1:6" ht="15" thickBot="1" x14ac:dyDescent="0.4">
      <c r="A21" s="25" t="s">
        <v>10</v>
      </c>
      <c r="B21" s="141">
        <v>4805.867225</v>
      </c>
      <c r="C21" s="141">
        <v>4729.908015</v>
      </c>
      <c r="D21" s="142">
        <v>75.959209999999985</v>
      </c>
      <c r="E21" s="143">
        <v>1.6059341906673418E-2</v>
      </c>
      <c r="F21" s="1"/>
    </row>
    <row r="22" spans="1:6" ht="15" thickBot="1" x14ac:dyDescent="0.4">
      <c r="A22" s="25" t="s">
        <v>11</v>
      </c>
      <c r="B22" s="141">
        <v>993.39377858389992</v>
      </c>
      <c r="C22" s="141">
        <v>858.96673724120001</v>
      </c>
      <c r="D22" s="142">
        <v>134.42704134269991</v>
      </c>
      <c r="E22" s="143">
        <v>0.15649854122925422</v>
      </c>
      <c r="F22" s="1"/>
    </row>
    <row r="23" spans="1:6" ht="15" thickBot="1" x14ac:dyDescent="0.4">
      <c r="A23" s="27" t="s">
        <v>67</v>
      </c>
      <c r="B23" s="147">
        <v>1677.4236573209455</v>
      </c>
      <c r="C23" s="147">
        <v>1724.7939265411533</v>
      </c>
      <c r="D23" s="142">
        <v>-47.370269220207774</v>
      </c>
      <c r="E23" s="143">
        <v>-2.7464306599920954E-2</v>
      </c>
      <c r="F23" s="1"/>
    </row>
    <row r="24" spans="1:6" x14ac:dyDescent="0.35">
      <c r="A24" s="28" t="s">
        <v>13</v>
      </c>
      <c r="B24" s="148">
        <v>7476.6846609048453</v>
      </c>
      <c r="C24" s="148">
        <v>7313.6686787823528</v>
      </c>
      <c r="D24" s="149">
        <v>163.01598212249246</v>
      </c>
      <c r="E24" s="150">
        <v>2.2289221631739662E-2</v>
      </c>
      <c r="F24" s="1"/>
    </row>
    <row r="25" spans="1:6" x14ac:dyDescent="0.35">
      <c r="A25" s="29" t="s">
        <v>69</v>
      </c>
      <c r="B25" s="151">
        <v>21868.619525539874</v>
      </c>
      <c r="C25" s="151">
        <v>21420.942630490685</v>
      </c>
      <c r="D25" s="152">
        <v>447.67689504918962</v>
      </c>
      <c r="E25" s="153">
        <v>2.0899028710901074E-2</v>
      </c>
      <c r="F25" s="1"/>
    </row>
    <row r="26" spans="1:6" x14ac:dyDescent="0.35">
      <c r="A26" s="1"/>
      <c r="B26" s="1"/>
      <c r="C26" s="1"/>
      <c r="D26" s="1"/>
      <c r="E26" s="2"/>
      <c r="F26" s="1"/>
    </row>
    <row r="27" spans="1:6" x14ac:dyDescent="0.35">
      <c r="A27" s="1"/>
      <c r="B27" s="1"/>
      <c r="C27" s="1"/>
      <c r="D27" s="1"/>
      <c r="E27" s="2"/>
      <c r="F27" s="1"/>
    </row>
    <row r="28" spans="1:6" x14ac:dyDescent="0.35">
      <c r="A28" s="1"/>
      <c r="B28" s="1"/>
      <c r="C28" s="1"/>
      <c r="D28" s="1"/>
      <c r="E28" s="2"/>
      <c r="F28" s="1"/>
    </row>
  </sheetData>
  <mergeCells count="4">
    <mergeCell ref="A1:A3"/>
    <mergeCell ref="B1:B3"/>
    <mergeCell ref="C1:C3"/>
    <mergeCell ref="D1:E2"/>
  </mergeCells>
  <pageMargins left="0.7" right="0.7" top="0.75" bottom="0.75" header="0.3" footer="0.3"/>
  <pageSetup paperSize="9" scale="38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39"/>
  <sheetViews>
    <sheetView showGridLines="0" tabSelected="1" topLeftCell="A115" zoomScale="70" zoomScaleNormal="70" workbookViewId="0">
      <selection activeCell="B132" sqref="B132:E139"/>
    </sheetView>
  </sheetViews>
  <sheetFormatPr defaultColWidth="9.1796875" defaultRowHeight="14.5" x14ac:dyDescent="0.35"/>
  <cols>
    <col min="1" max="1" width="45" bestFit="1" customWidth="1"/>
    <col min="2" max="4" width="9.26953125" style="124" bestFit="1" customWidth="1"/>
    <col min="5" max="5" width="10.453125" style="124" customWidth="1"/>
    <col min="6" max="6" width="9.26953125" style="124" bestFit="1" customWidth="1"/>
    <col min="7" max="7" width="10.453125" style="124" customWidth="1"/>
    <col min="8" max="8" width="9.26953125" bestFit="1" customWidth="1"/>
    <col min="9" max="9" width="10.453125" customWidth="1"/>
    <col min="10" max="10" width="12.1796875" bestFit="1" customWidth="1"/>
    <col min="11" max="13" width="9.26953125" bestFit="1" customWidth="1"/>
    <col min="14" max="14" width="10.7265625" bestFit="1" customWidth="1"/>
    <col min="15" max="16" width="9.26953125" bestFit="1" customWidth="1"/>
    <col min="17" max="17" width="10" customWidth="1"/>
    <col min="18" max="21" width="9.26953125" bestFit="1" customWidth="1"/>
  </cols>
  <sheetData>
    <row r="1" spans="1:21" x14ac:dyDescent="0.35">
      <c r="A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1:21" ht="18.5" x14ac:dyDescent="0.35">
      <c r="A2" s="15" t="s">
        <v>75</v>
      </c>
      <c r="B2" s="188" t="s">
        <v>38</v>
      </c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</row>
    <row r="3" spans="1:21" ht="25" customHeight="1" x14ac:dyDescent="0.35">
      <c r="A3" s="7"/>
      <c r="B3" s="19" t="s">
        <v>115</v>
      </c>
      <c r="C3" s="19" t="s">
        <v>71</v>
      </c>
      <c r="D3" s="133" t="s">
        <v>72</v>
      </c>
      <c r="E3" s="134" t="s">
        <v>50</v>
      </c>
      <c r="F3" s="19" t="s">
        <v>107</v>
      </c>
      <c r="G3" s="19" t="s">
        <v>105</v>
      </c>
      <c r="H3" s="19" t="s">
        <v>104</v>
      </c>
      <c r="I3" s="19" t="s">
        <v>71</v>
      </c>
      <c r="J3" s="19" t="s">
        <v>66</v>
      </c>
      <c r="K3" s="19" t="s">
        <v>65</v>
      </c>
      <c r="L3" s="19" t="s">
        <v>64</v>
      </c>
      <c r="M3" s="19" t="s">
        <v>61</v>
      </c>
      <c r="N3" s="19" t="s">
        <v>58</v>
      </c>
      <c r="O3" s="19" t="s">
        <v>57</v>
      </c>
      <c r="P3" s="19" t="s">
        <v>55</v>
      </c>
      <c r="Q3" s="19" t="s">
        <v>59</v>
      </c>
      <c r="R3" s="19" t="s">
        <v>52</v>
      </c>
      <c r="S3" s="19" t="s">
        <v>53</v>
      </c>
      <c r="T3" s="19" t="s">
        <v>54</v>
      </c>
      <c r="U3" s="34" t="s">
        <v>51</v>
      </c>
    </row>
    <row r="4" spans="1:21" x14ac:dyDescent="0.35">
      <c r="A4" s="7"/>
      <c r="B4" s="8"/>
      <c r="C4" s="158"/>
      <c r="D4" s="9"/>
      <c r="E4" s="159"/>
      <c r="F4" s="8"/>
      <c r="G4" s="8"/>
      <c r="H4" s="8"/>
      <c r="I4" s="8"/>
      <c r="J4" s="8"/>
      <c r="K4" s="8"/>
      <c r="L4" s="8"/>
      <c r="M4" s="8"/>
      <c r="N4" s="9"/>
      <c r="O4" s="8"/>
      <c r="P4" s="8"/>
      <c r="Q4" s="10"/>
      <c r="R4" s="10"/>
      <c r="S4" s="10"/>
      <c r="T4" s="10"/>
      <c r="U4" s="38"/>
    </row>
    <row r="5" spans="1:21" x14ac:dyDescent="0.35">
      <c r="A5" s="7" t="s">
        <v>76</v>
      </c>
      <c r="B5" s="39">
        <v>444.84856389297897</v>
      </c>
      <c r="C5" s="39">
        <v>425.98808903761727</v>
      </c>
      <c r="D5" s="160">
        <v>18.860474855361701</v>
      </c>
      <c r="E5" s="161">
        <v>4.4274653072978787E-2</v>
      </c>
      <c r="F5" s="39">
        <v>430.99459349206887</v>
      </c>
      <c r="G5" s="39">
        <v>390.37143370076751</v>
      </c>
      <c r="H5" s="32">
        <v>219.59449470337157</v>
      </c>
      <c r="I5" s="39">
        <f>I33</f>
        <v>425.98808903761727</v>
      </c>
      <c r="J5" s="80">
        <f>J33</f>
        <v>373.94648090326615</v>
      </c>
      <c r="K5" s="39">
        <f t="shared" ref="K5:U5" si="0">K33</f>
        <v>385.46620896230775</v>
      </c>
      <c r="L5" s="39">
        <f t="shared" si="0"/>
        <v>400.48225376298984</v>
      </c>
      <c r="M5" s="39">
        <f t="shared" si="0"/>
        <v>417.58124897545162</v>
      </c>
      <c r="N5" s="39">
        <f t="shared" si="0"/>
        <v>350.11001290604196</v>
      </c>
      <c r="O5" s="39">
        <f t="shared" si="0"/>
        <v>338.51664134665344</v>
      </c>
      <c r="P5" s="39">
        <f t="shared" si="0"/>
        <v>365.03957893627552</v>
      </c>
      <c r="Q5" s="39">
        <f t="shared" si="0"/>
        <v>361.57424152174582</v>
      </c>
      <c r="R5" s="39">
        <f t="shared" si="0"/>
        <v>307.22144800513792</v>
      </c>
      <c r="S5" s="39">
        <f t="shared" si="0"/>
        <v>310.25675191387677</v>
      </c>
      <c r="T5" s="39">
        <f t="shared" si="0"/>
        <v>320.01225714014703</v>
      </c>
      <c r="U5" s="36">
        <f t="shared" si="0"/>
        <v>331.42461957685941</v>
      </c>
    </row>
    <row r="6" spans="1:21" x14ac:dyDescent="0.35">
      <c r="A6" s="7" t="s">
        <v>77</v>
      </c>
      <c r="B6" s="39">
        <v>462.4948030281854</v>
      </c>
      <c r="C6" s="39">
        <v>334.89249846112023</v>
      </c>
      <c r="D6" s="160">
        <v>127.60230456706518</v>
      </c>
      <c r="E6" s="161">
        <v>0.38102467255437594</v>
      </c>
      <c r="F6" s="39">
        <v>402.69962115288769</v>
      </c>
      <c r="G6" s="39">
        <v>393.74068094041206</v>
      </c>
      <c r="H6" s="32">
        <v>223.8729050289557</v>
      </c>
      <c r="I6" s="39">
        <f>I73</f>
        <v>334.89249846112023</v>
      </c>
      <c r="J6" s="80">
        <f>J73</f>
        <v>384.95326182382342</v>
      </c>
      <c r="K6" s="39">
        <f t="shared" ref="K6:U6" si="1">K73</f>
        <v>368.45758286131235</v>
      </c>
      <c r="L6" s="39">
        <f t="shared" si="1"/>
        <v>379.55148937515054</v>
      </c>
      <c r="M6" s="39">
        <f t="shared" si="1"/>
        <v>346.27398762023228</v>
      </c>
      <c r="N6" s="39">
        <f t="shared" si="1"/>
        <v>354.55560650445676</v>
      </c>
      <c r="O6" s="39">
        <f t="shared" si="1"/>
        <v>406.20835578522758</v>
      </c>
      <c r="P6" s="39">
        <f t="shared" si="1"/>
        <v>413.45901679356712</v>
      </c>
      <c r="Q6" s="39">
        <f t="shared" si="1"/>
        <v>385.9297456968327</v>
      </c>
      <c r="R6" s="39">
        <f t="shared" si="1"/>
        <v>338.53237512194994</v>
      </c>
      <c r="S6" s="39">
        <f t="shared" si="1"/>
        <v>343.32800411404338</v>
      </c>
      <c r="T6" s="39">
        <f t="shared" si="1"/>
        <v>398.00942162642059</v>
      </c>
      <c r="U6" s="36">
        <f t="shared" si="1"/>
        <v>341.53488518242199</v>
      </c>
    </row>
    <row r="7" spans="1:21" x14ac:dyDescent="0.35">
      <c r="A7" s="7" t="s">
        <v>78</v>
      </c>
      <c r="B7" s="32">
        <v>1613.4711993301739</v>
      </c>
      <c r="C7" s="39">
        <v>1627.5649668293108</v>
      </c>
      <c r="D7" s="160">
        <v>-14.093767499136902</v>
      </c>
      <c r="E7" s="161">
        <v>-8.6594193082155293E-3</v>
      </c>
      <c r="F7" s="32">
        <v>1638.8022204009999</v>
      </c>
      <c r="G7" s="32">
        <v>1360.6645762769404</v>
      </c>
      <c r="H7" s="32">
        <v>1374.2350820630029</v>
      </c>
      <c r="I7" s="39">
        <f>I56</f>
        <v>1627.5649668293108</v>
      </c>
      <c r="J7" s="101">
        <f>J56</f>
        <v>1195.471418996081</v>
      </c>
      <c r="K7" s="32">
        <f t="shared" ref="K7:U7" si="2">K56</f>
        <v>1156.5176603535033</v>
      </c>
      <c r="L7" s="32">
        <f t="shared" si="2"/>
        <v>1146.1331188066888</v>
      </c>
      <c r="M7" s="32">
        <f t="shared" si="2"/>
        <v>890.03318282303235</v>
      </c>
      <c r="N7" s="32">
        <f t="shared" si="2"/>
        <v>1057.4799588544699</v>
      </c>
      <c r="O7" s="32">
        <f t="shared" si="2"/>
        <v>645.08695079878146</v>
      </c>
      <c r="P7" s="32">
        <f t="shared" si="2"/>
        <v>586.62375919173382</v>
      </c>
      <c r="Q7" s="32">
        <f t="shared" si="2"/>
        <v>485.12612074291383</v>
      </c>
      <c r="R7" s="32">
        <f t="shared" si="2"/>
        <v>502.40206357484101</v>
      </c>
      <c r="S7" s="32">
        <f t="shared" si="2"/>
        <v>504.98694421710792</v>
      </c>
      <c r="T7" s="32">
        <f t="shared" si="2"/>
        <v>499.58715118355235</v>
      </c>
      <c r="U7" s="36">
        <f t="shared" si="2"/>
        <v>376.45259016836604</v>
      </c>
    </row>
    <row r="8" spans="1:21" x14ac:dyDescent="0.35">
      <c r="A8" s="7" t="s">
        <v>79</v>
      </c>
      <c r="B8" s="32">
        <v>75.294120200000009</v>
      </c>
      <c r="C8" s="39">
        <v>108.60656037078124</v>
      </c>
      <c r="D8" s="160">
        <v>-33.31244017078123</v>
      </c>
      <c r="E8" s="161">
        <v>-0.30672585575910916</v>
      </c>
      <c r="F8" s="32">
        <v>85.467023222380931</v>
      </c>
      <c r="G8" s="32">
        <v>105.62228467729909</v>
      </c>
      <c r="H8" s="32">
        <v>71.185135759538767</v>
      </c>
      <c r="I8" s="39">
        <f t="shared" ref="I8" si="3">I96</f>
        <v>108.60656037078124</v>
      </c>
      <c r="J8" s="101">
        <f t="shared" ref="J8:U8" si="4">J96</f>
        <v>107.85099395437854</v>
      </c>
      <c r="K8" s="32">
        <f t="shared" si="4"/>
        <v>109.51741179465637</v>
      </c>
      <c r="L8" s="32">
        <f t="shared" si="4"/>
        <v>111.10460694969503</v>
      </c>
      <c r="M8" s="32">
        <f t="shared" si="4"/>
        <v>138.9516113162903</v>
      </c>
      <c r="N8" s="32">
        <f t="shared" si="4"/>
        <v>114.81302524786878</v>
      </c>
      <c r="O8" s="32">
        <f t="shared" si="4"/>
        <v>135.98522728000003</v>
      </c>
      <c r="P8" s="32">
        <f t="shared" si="4"/>
        <v>114.74070441999999</v>
      </c>
      <c r="Q8" s="32">
        <f t="shared" si="4"/>
        <v>83.229006080000005</v>
      </c>
      <c r="R8" s="32">
        <f t="shared" si="4"/>
        <v>91.585720659999993</v>
      </c>
      <c r="S8" s="32">
        <f t="shared" si="4"/>
        <v>84.856983279999966</v>
      </c>
      <c r="T8" s="32">
        <f t="shared" si="4"/>
        <v>69.915078919999999</v>
      </c>
      <c r="U8" s="36">
        <f t="shared" si="4"/>
        <v>62.924000429999992</v>
      </c>
    </row>
    <row r="9" spans="1:21" x14ac:dyDescent="0.35">
      <c r="A9" s="7" t="s">
        <v>80</v>
      </c>
      <c r="B9" s="32">
        <v>34.999057490000006</v>
      </c>
      <c r="C9" s="39">
        <v>49.562574120000008</v>
      </c>
      <c r="D9" s="160">
        <v>-14.563516630000002</v>
      </c>
      <c r="E9" s="161">
        <v>-0.29384100581093869</v>
      </c>
      <c r="F9" s="32">
        <v>38.296484199999952</v>
      </c>
      <c r="G9" s="32">
        <v>50.267080399999976</v>
      </c>
      <c r="H9" s="32">
        <v>56.702470720000001</v>
      </c>
      <c r="I9" s="39">
        <f>I111</f>
        <v>49.562574120000008</v>
      </c>
      <c r="J9" s="101">
        <f>J111</f>
        <v>56.2689411899999</v>
      </c>
      <c r="K9" s="32">
        <f t="shared" ref="K9:U9" si="5">K111</f>
        <v>52.801665430000007</v>
      </c>
      <c r="L9" s="32">
        <f t="shared" si="5"/>
        <v>91.049791479999982</v>
      </c>
      <c r="M9" s="32">
        <f t="shared" si="5"/>
        <v>123.79261308000001</v>
      </c>
      <c r="N9" s="32">
        <f t="shared" si="5"/>
        <v>133.56816471000027</v>
      </c>
      <c r="O9" s="32">
        <f t="shared" si="5"/>
        <v>120.98824844000005</v>
      </c>
      <c r="P9" s="32">
        <f t="shared" si="5"/>
        <v>530.65348418999986</v>
      </c>
      <c r="Q9" s="32">
        <f t="shared" si="5"/>
        <v>1349.89515448</v>
      </c>
      <c r="R9" s="32">
        <f t="shared" si="5"/>
        <v>34.826567219999994</v>
      </c>
      <c r="S9" s="32">
        <f t="shared" si="5"/>
        <v>31.271726390000001</v>
      </c>
      <c r="T9" s="32">
        <f t="shared" si="5"/>
        <v>25.739309620000004</v>
      </c>
      <c r="U9" s="36">
        <f t="shared" si="5"/>
        <v>26.57094086</v>
      </c>
    </row>
    <row r="10" spans="1:21" x14ac:dyDescent="0.35">
      <c r="A10" s="7" t="s">
        <v>67</v>
      </c>
      <c r="B10" s="32">
        <v>-92.015515304883905</v>
      </c>
      <c r="C10" s="39">
        <v>-87.365615439999999</v>
      </c>
      <c r="D10" s="160">
        <v>-4.6498998648839063</v>
      </c>
      <c r="E10" s="161">
        <v>5.3223454576100518E-2</v>
      </c>
      <c r="F10" s="32">
        <v>-69.967733552586736</v>
      </c>
      <c r="G10" s="32">
        <v>-83.739800969632668</v>
      </c>
      <c r="H10" s="32">
        <v>-53.571447846731992</v>
      </c>
      <c r="I10" s="39">
        <f>I132</f>
        <v>-87.365615439999999</v>
      </c>
      <c r="J10" s="101">
        <f>J132</f>
        <v>-102.774012672181</v>
      </c>
      <c r="K10" s="32">
        <f t="shared" ref="K10:U10" si="6">K132</f>
        <v>-79.585748299173417</v>
      </c>
      <c r="L10" s="32">
        <f t="shared" si="6"/>
        <v>-77.091516679548619</v>
      </c>
      <c r="M10" s="32">
        <f t="shared" si="6"/>
        <v>-85.030181097580609</v>
      </c>
      <c r="N10" s="32">
        <f t="shared" si="6"/>
        <v>-92.108559826841145</v>
      </c>
      <c r="O10" s="32">
        <f t="shared" si="6"/>
        <v>-82.703724684137683</v>
      </c>
      <c r="P10" s="32">
        <f t="shared" si="6"/>
        <v>-83.856745602052484</v>
      </c>
      <c r="Q10" s="32">
        <f t="shared" si="6"/>
        <v>-89.744030457540958</v>
      </c>
      <c r="R10" s="32">
        <f t="shared" si="6"/>
        <v>-79.087082414117987</v>
      </c>
      <c r="S10" s="32">
        <f t="shared" si="6"/>
        <v>-68.167199710952389</v>
      </c>
      <c r="T10" s="32">
        <f t="shared" si="6"/>
        <v>-82.4746705452296</v>
      </c>
      <c r="U10" s="36">
        <f t="shared" si="6"/>
        <v>-86.86539982970001</v>
      </c>
    </row>
    <row r="11" spans="1:21" x14ac:dyDescent="0.35">
      <c r="A11" s="18" t="s">
        <v>81</v>
      </c>
      <c r="B11" s="31">
        <v>2539.0922286364544</v>
      </c>
      <c r="C11" s="47">
        <v>2459.2490733788295</v>
      </c>
      <c r="D11" s="162">
        <v>79.843155257624858</v>
      </c>
      <c r="E11" s="163">
        <v>3.2466477723594775E-2</v>
      </c>
      <c r="F11" s="31">
        <v>2526.292208915751</v>
      </c>
      <c r="G11" s="31">
        <v>2216.9262550257863</v>
      </c>
      <c r="H11" s="31">
        <v>1892.0186404281369</v>
      </c>
      <c r="I11" s="47">
        <f>SUM(I5:I10)</f>
        <v>2459.2490733788295</v>
      </c>
      <c r="J11" s="100">
        <f>SUM(J5:J10)</f>
        <v>2015.7170841953684</v>
      </c>
      <c r="K11" s="31">
        <f>SUM(K5:K10)</f>
        <v>1993.1747811026064</v>
      </c>
      <c r="L11" s="31">
        <f t="shared" ref="L11:U11" si="7">SUM(L5:L10)</f>
        <v>2051.2297436949757</v>
      </c>
      <c r="M11" s="31">
        <f t="shared" si="7"/>
        <v>1831.6024627174259</v>
      </c>
      <c r="N11" s="31">
        <f t="shared" si="7"/>
        <v>1918.4182083959965</v>
      </c>
      <c r="O11" s="31">
        <f t="shared" si="7"/>
        <v>1564.081698966525</v>
      </c>
      <c r="P11" s="31">
        <f t="shared" si="7"/>
        <v>1926.6597979295236</v>
      </c>
      <c r="Q11" s="31">
        <f t="shared" si="7"/>
        <v>2576.010238063951</v>
      </c>
      <c r="R11" s="31">
        <f t="shared" si="7"/>
        <v>1195.4810921678109</v>
      </c>
      <c r="S11" s="31">
        <f t="shared" si="7"/>
        <v>1206.5332102040754</v>
      </c>
      <c r="T11" s="31">
        <f t="shared" si="7"/>
        <v>1230.7885479448905</v>
      </c>
      <c r="U11" s="35">
        <f t="shared" si="7"/>
        <v>1052.0416363879474</v>
      </c>
    </row>
    <row r="12" spans="1:21" x14ac:dyDescent="0.35">
      <c r="A12" s="7"/>
      <c r="B12" s="31"/>
      <c r="C12" s="47"/>
      <c r="D12" s="160"/>
      <c r="E12" s="161"/>
      <c r="F12" s="31"/>
      <c r="G12" s="31"/>
      <c r="H12" s="31"/>
      <c r="I12" s="47"/>
      <c r="J12" s="100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5"/>
    </row>
    <row r="13" spans="1:21" x14ac:dyDescent="0.35">
      <c r="A13" s="7" t="s">
        <v>76</v>
      </c>
      <c r="B13" s="32">
        <v>184.17649908692363</v>
      </c>
      <c r="C13" s="39">
        <v>95.902457616022787</v>
      </c>
      <c r="D13" s="160">
        <v>88.274041470900841</v>
      </c>
      <c r="E13" s="161">
        <v>0.92045651034653531</v>
      </c>
      <c r="F13" s="32">
        <v>168.65058669162858</v>
      </c>
      <c r="G13" s="32">
        <v>171.3500743229292</v>
      </c>
      <c r="H13" s="32">
        <v>59.825628185076113</v>
      </c>
      <c r="I13" s="39">
        <f>I37</f>
        <v>95.902457616022787</v>
      </c>
      <c r="J13" s="101">
        <f>J37</f>
        <v>92.382208353255407</v>
      </c>
      <c r="K13" s="32">
        <f t="shared" ref="K13:U13" si="8">K37</f>
        <v>115.30740425628366</v>
      </c>
      <c r="L13" s="32">
        <f t="shared" si="8"/>
        <v>115.83448020032316</v>
      </c>
      <c r="M13" s="32">
        <f t="shared" si="8"/>
        <v>85.539801761186254</v>
      </c>
      <c r="N13" s="32">
        <f t="shared" si="8"/>
        <v>73.112999584720882</v>
      </c>
      <c r="O13" s="32">
        <f t="shared" si="8"/>
        <v>95.066394856815492</v>
      </c>
      <c r="P13" s="32">
        <f t="shared" si="8"/>
        <v>84.466922522462369</v>
      </c>
      <c r="Q13" s="32">
        <f t="shared" si="8"/>
        <v>51.059668092959043</v>
      </c>
      <c r="R13" s="32">
        <f t="shared" si="8"/>
        <v>37.150558247807908</v>
      </c>
      <c r="S13" s="32">
        <f t="shared" si="8"/>
        <v>38.668048690709668</v>
      </c>
      <c r="T13" s="32">
        <f t="shared" si="8"/>
        <v>61.51882256114402</v>
      </c>
      <c r="U13" s="36">
        <f t="shared" si="8"/>
        <v>59.662185451270346</v>
      </c>
    </row>
    <row r="14" spans="1:21" x14ac:dyDescent="0.35">
      <c r="A14" s="7" t="s">
        <v>77</v>
      </c>
      <c r="B14" s="32">
        <v>60.825199064636237</v>
      </c>
      <c r="C14" s="39">
        <v>0.65704253658194034</v>
      </c>
      <c r="D14" s="160">
        <v>60.168156528054297</v>
      </c>
      <c r="E14" s="161">
        <v>91.574218072790899</v>
      </c>
      <c r="F14" s="32">
        <v>2.8224629748533374</v>
      </c>
      <c r="G14" s="32">
        <v>25.261631390908349</v>
      </c>
      <c r="H14" s="32">
        <v>20.144586654181794</v>
      </c>
      <c r="I14" s="39">
        <f>I77</f>
        <v>0.65704253658196299</v>
      </c>
      <c r="J14" s="101">
        <f>J77</f>
        <v>-4.1518934456823615</v>
      </c>
      <c r="K14" s="32">
        <f t="shared" ref="K14:U14" si="9">K77</f>
        <v>23.788646122029391</v>
      </c>
      <c r="L14" s="32">
        <f t="shared" si="9"/>
        <v>18.001276171448524</v>
      </c>
      <c r="M14" s="32">
        <f t="shared" si="9"/>
        <v>34.731593770871015</v>
      </c>
      <c r="N14" s="32">
        <f t="shared" si="9"/>
        <v>-16.394337516981011</v>
      </c>
      <c r="O14" s="32">
        <f t="shared" si="9"/>
        <v>50.747536245317207</v>
      </c>
      <c r="P14" s="32">
        <f t="shared" si="9"/>
        <v>29.976411287598381</v>
      </c>
      <c r="Q14" s="32">
        <f t="shared" si="9"/>
        <v>26.486910733790154</v>
      </c>
      <c r="R14" s="32">
        <f t="shared" si="9"/>
        <v>18.079035457587366</v>
      </c>
      <c r="S14" s="32">
        <f t="shared" si="9"/>
        <v>16.907397732131258</v>
      </c>
      <c r="T14" s="32">
        <f t="shared" si="9"/>
        <v>38.372473830740063</v>
      </c>
      <c r="U14" s="36">
        <f t="shared" si="9"/>
        <v>22.870766032921978</v>
      </c>
    </row>
    <row r="15" spans="1:21" x14ac:dyDescent="0.35">
      <c r="A15" s="7" t="s">
        <v>78</v>
      </c>
      <c r="B15" s="32">
        <v>200.1265805722546</v>
      </c>
      <c r="C15" s="39">
        <v>222.10091258849258</v>
      </c>
      <c r="D15" s="160">
        <v>-21.97433201623798</v>
      </c>
      <c r="E15" s="161">
        <v>-9.8938503944609665E-2</v>
      </c>
      <c r="F15" s="32">
        <v>272.90764042838998</v>
      </c>
      <c r="G15" s="32">
        <v>202.54899183261955</v>
      </c>
      <c r="H15" s="32">
        <v>240.4600315551391</v>
      </c>
      <c r="I15" s="39">
        <f>I60</f>
        <v>222.10091258849258</v>
      </c>
      <c r="J15" s="101">
        <f>J60</f>
        <v>237.911659454215</v>
      </c>
      <c r="K15" s="32">
        <f t="shared" ref="K15:U15" si="10">K60</f>
        <v>191.50412567688508</v>
      </c>
      <c r="L15" s="32">
        <f t="shared" si="10"/>
        <v>190.46314977405086</v>
      </c>
      <c r="M15" s="32">
        <f t="shared" si="10"/>
        <v>71.691802657382198</v>
      </c>
      <c r="N15" s="32">
        <f t="shared" si="10"/>
        <v>193.32647194069986</v>
      </c>
      <c r="O15" s="32">
        <f t="shared" si="10"/>
        <v>167.16004710165106</v>
      </c>
      <c r="P15" s="32">
        <f t="shared" si="10"/>
        <v>139.55959373612239</v>
      </c>
      <c r="Q15" s="32">
        <f t="shared" si="10"/>
        <v>103.81504797606129</v>
      </c>
      <c r="R15" s="32">
        <f t="shared" si="10"/>
        <v>133.9078425356505</v>
      </c>
      <c r="S15" s="32">
        <f t="shared" si="10"/>
        <v>181.76436261694619</v>
      </c>
      <c r="T15" s="32">
        <f t="shared" si="10"/>
        <v>155.38114489617621</v>
      </c>
      <c r="U15" s="36">
        <f t="shared" si="10"/>
        <v>100.47573701269411</v>
      </c>
    </row>
    <row r="16" spans="1:21" x14ac:dyDescent="0.35">
      <c r="A16" s="7" t="s">
        <v>82</v>
      </c>
      <c r="B16" s="32">
        <v>14.981795316724167</v>
      </c>
      <c r="C16" s="39">
        <v>38.816636373530685</v>
      </c>
      <c r="D16" s="160">
        <v>-23.834841056806518</v>
      </c>
      <c r="E16" s="161">
        <v>-0.61403674515856943</v>
      </c>
      <c r="F16" s="32">
        <v>30.051002502185781</v>
      </c>
      <c r="G16" s="32">
        <v>37.277216662112281</v>
      </c>
      <c r="H16" s="32">
        <v>20.090650433710167</v>
      </c>
      <c r="I16" s="39">
        <f>I100</f>
        <v>38.816636373530685</v>
      </c>
      <c r="J16" s="101">
        <f>J100</f>
        <v>45.40228654883844</v>
      </c>
      <c r="K16" s="32">
        <f t="shared" ref="K16:U16" si="11">K100</f>
        <v>38.151695394201774</v>
      </c>
      <c r="L16" s="32">
        <f t="shared" si="11"/>
        <v>41.170529221265419</v>
      </c>
      <c r="M16" s="32">
        <f t="shared" si="11"/>
        <v>66.862072652917902</v>
      </c>
      <c r="N16" s="32">
        <f t="shared" si="11"/>
        <v>36.565416870883006</v>
      </c>
      <c r="O16" s="32">
        <f t="shared" si="11"/>
        <v>62.394702308461177</v>
      </c>
      <c r="P16" s="32">
        <f t="shared" si="11"/>
        <v>40.457971115409826</v>
      </c>
      <c r="Q16" s="32">
        <f t="shared" si="11"/>
        <v>8.9465769500000007</v>
      </c>
      <c r="R16" s="32">
        <f t="shared" si="11"/>
        <v>21.981489000000018</v>
      </c>
      <c r="S16" s="32">
        <f t="shared" si="11"/>
        <v>15.781939779999966</v>
      </c>
      <c r="T16" s="32">
        <f t="shared" si="11"/>
        <v>10.485578059999987</v>
      </c>
      <c r="U16" s="36">
        <f t="shared" si="11"/>
        <v>-3.7002494200000058</v>
      </c>
    </row>
    <row r="17" spans="1:22" x14ac:dyDescent="0.35">
      <c r="A17" s="7" t="s">
        <v>83</v>
      </c>
      <c r="B17" s="32">
        <v>-15.986031983733543</v>
      </c>
      <c r="C17" s="39">
        <v>37.523291984409887</v>
      </c>
      <c r="D17" s="160">
        <v>-53.509323968143434</v>
      </c>
      <c r="E17" s="161">
        <v>-1.4260295709229189</v>
      </c>
      <c r="F17" s="32">
        <v>-13.302902400016706</v>
      </c>
      <c r="G17" s="32">
        <v>12.11873808224923</v>
      </c>
      <c r="H17" s="32">
        <v>14.087077725143342</v>
      </c>
      <c r="I17" s="39">
        <f>I115</f>
        <v>37.523291984409887</v>
      </c>
      <c r="J17" s="101">
        <f>J115</f>
        <v>111.3275619874567</v>
      </c>
      <c r="K17" s="32">
        <f t="shared" ref="K17:U17" si="12">K115</f>
        <v>38.048361107277259</v>
      </c>
      <c r="L17" s="32">
        <f t="shared" si="12"/>
        <v>100.01185511898049</v>
      </c>
      <c r="M17" s="32">
        <f t="shared" si="12"/>
        <v>61.172022379785872</v>
      </c>
      <c r="N17" s="32">
        <f t="shared" si="12"/>
        <v>128.12070502536966</v>
      </c>
      <c r="O17" s="32">
        <f t="shared" si="12"/>
        <v>27.336581067213757</v>
      </c>
      <c r="P17" s="32">
        <f t="shared" si="12"/>
        <v>362.69730248526207</v>
      </c>
      <c r="Q17" s="32">
        <f t="shared" si="12"/>
        <v>605.68830020998098</v>
      </c>
      <c r="R17" s="32">
        <f t="shared" si="12"/>
        <v>-17.774638510099894</v>
      </c>
      <c r="S17" s="32">
        <f t="shared" si="12"/>
        <v>25.969790590000009</v>
      </c>
      <c r="T17" s="32">
        <f t="shared" si="12"/>
        <v>26.317934170000001</v>
      </c>
      <c r="U17" s="36">
        <f t="shared" si="12"/>
        <v>17.533020790000002</v>
      </c>
    </row>
    <row r="18" spans="1:22" x14ac:dyDescent="0.35">
      <c r="A18" s="7" t="s">
        <v>67</v>
      </c>
      <c r="B18" s="32">
        <v>-11.103003381736649</v>
      </c>
      <c r="C18" s="39">
        <v>-29.146977753704221</v>
      </c>
      <c r="D18" s="160">
        <v>18.043974371967572</v>
      </c>
      <c r="E18" s="161">
        <v>-0.61906845109093367</v>
      </c>
      <c r="F18" s="32">
        <v>-38.50102151637487</v>
      </c>
      <c r="G18" s="32">
        <v>-29.33014893353571</v>
      </c>
      <c r="H18" s="32">
        <v>-12.132491777994701</v>
      </c>
      <c r="I18" s="39">
        <f>I136</f>
        <v>-29.146977753704221</v>
      </c>
      <c r="J18" s="101">
        <f>J136</f>
        <v>-15.456543350611199</v>
      </c>
      <c r="K18" s="32">
        <f t="shared" ref="K18:U18" si="13">K136</f>
        <v>-6.7280281718054127</v>
      </c>
      <c r="L18" s="32">
        <f t="shared" si="13"/>
        <v>-12.489891557304404</v>
      </c>
      <c r="M18" s="32">
        <f t="shared" si="13"/>
        <v>-23.228027918943596</v>
      </c>
      <c r="N18" s="32">
        <f t="shared" si="13"/>
        <v>-29.015102000855471</v>
      </c>
      <c r="O18" s="32">
        <f t="shared" si="13"/>
        <v>-10.822606748299158</v>
      </c>
      <c r="P18" s="32">
        <f t="shared" si="13"/>
        <v>-10.667227460482493</v>
      </c>
      <c r="Q18" s="32">
        <f t="shared" si="13"/>
        <v>-5.8793075527222243</v>
      </c>
      <c r="R18" s="32">
        <f t="shared" si="13"/>
        <v>-1.5315017637155108</v>
      </c>
      <c r="S18" s="32">
        <f t="shared" si="13"/>
        <v>7.7711352466317578</v>
      </c>
      <c r="T18" s="32">
        <f t="shared" si="13"/>
        <v>-8.1674427424671983</v>
      </c>
      <c r="U18" s="36">
        <f t="shared" si="13"/>
        <v>-8.7003002282703861</v>
      </c>
    </row>
    <row r="19" spans="1:22" x14ac:dyDescent="0.35">
      <c r="A19" s="18" t="s">
        <v>84</v>
      </c>
      <c r="B19" s="47">
        <v>433.02103867506844</v>
      </c>
      <c r="C19" s="47">
        <v>365.85336334533361</v>
      </c>
      <c r="D19" s="162">
        <v>67.167675329734834</v>
      </c>
      <c r="E19" s="163">
        <v>0.18359179403343195</v>
      </c>
      <c r="F19" s="47">
        <v>422.62776868066612</v>
      </c>
      <c r="G19" s="47">
        <v>419.22650335728287</v>
      </c>
      <c r="H19" s="31">
        <v>342.47548277525578</v>
      </c>
      <c r="I19" s="47">
        <f>SUM(I13:I18)</f>
        <v>365.85336334533366</v>
      </c>
      <c r="J19" s="100">
        <f>SUM(J13:J18)</f>
        <v>467.41527954747198</v>
      </c>
      <c r="K19" s="31">
        <f>SUM(K13:K18)</f>
        <v>400.07220438487178</v>
      </c>
      <c r="L19" s="31">
        <f t="shared" ref="L19" si="14">SUM(L13:L18)</f>
        <v>452.99139892876406</v>
      </c>
      <c r="M19" s="31">
        <f t="shared" ref="M19" si="15">SUM(M13:M18)</f>
        <v>296.76926530319963</v>
      </c>
      <c r="N19" s="31">
        <f t="shared" ref="N19" si="16">SUM(N13:N18)</f>
        <v>385.71615390383693</v>
      </c>
      <c r="O19" s="31">
        <f t="shared" ref="O19" si="17">SUM(O13:O18)</f>
        <v>391.88265483115953</v>
      </c>
      <c r="P19" s="31">
        <f t="shared" ref="P19" si="18">SUM(P13:P18)</f>
        <v>646.49097368637251</v>
      </c>
      <c r="Q19" s="31">
        <f t="shared" ref="Q19" si="19">SUM(Q13:Q18)</f>
        <v>790.11719641006925</v>
      </c>
      <c r="R19" s="31">
        <f t="shared" ref="R19" si="20">SUM(R13:R18)</f>
        <v>191.81278496723039</v>
      </c>
      <c r="S19" s="31">
        <f t="shared" ref="S19" si="21">SUM(S13:S18)</f>
        <v>286.86267465641879</v>
      </c>
      <c r="T19" s="31">
        <f t="shared" ref="T19" si="22">SUM(T13:T18)</f>
        <v>283.90851077559307</v>
      </c>
      <c r="U19" s="35">
        <f t="shared" ref="U19" si="23">SUM(U13:U18)</f>
        <v>188.14115963861605</v>
      </c>
      <c r="V19" s="49"/>
    </row>
    <row r="20" spans="1:22" x14ac:dyDescent="0.35">
      <c r="A20" s="45"/>
      <c r="B20" s="46"/>
      <c r="C20" s="164"/>
      <c r="D20" s="165"/>
      <c r="E20" s="166"/>
      <c r="F20" s="46"/>
      <c r="G20" s="46"/>
      <c r="H20" s="46"/>
      <c r="I20" s="47"/>
      <c r="J20" s="122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8"/>
    </row>
    <row r="21" spans="1:22" x14ac:dyDescent="0.35">
      <c r="A21" s="11" t="s">
        <v>76</v>
      </c>
      <c r="B21" s="44">
        <v>0.4140206668875131</v>
      </c>
      <c r="C21" s="61">
        <v>0.22512943456396509</v>
      </c>
      <c r="D21" s="167">
        <v>0.18889123232354801</v>
      </c>
      <c r="E21" s="161"/>
      <c r="F21" s="44">
        <v>0.39130557375479486</v>
      </c>
      <c r="G21" s="44">
        <v>0.4389411199956671</v>
      </c>
      <c r="H21" s="44">
        <v>0.27243683074062774</v>
      </c>
      <c r="I21" s="61">
        <v>0.24704660445020521</v>
      </c>
      <c r="J21" s="102">
        <v>0.24704660445020521</v>
      </c>
      <c r="K21" s="44">
        <v>0.29913751601391037</v>
      </c>
      <c r="L21" s="44">
        <v>0.2892374858359526</v>
      </c>
      <c r="M21" s="44">
        <v>0.20484588800637188</v>
      </c>
      <c r="N21" s="44">
        <v>0.20882864496749487</v>
      </c>
      <c r="O21" s="44">
        <v>0.28083226419425572</v>
      </c>
      <c r="P21" s="44">
        <v>0.23139113508896428</v>
      </c>
      <c r="Q21" s="44">
        <v>0.14121489373265603</v>
      </c>
      <c r="R21" s="44">
        <v>0.12092436413224186</v>
      </c>
      <c r="S21" s="44">
        <v>0.12463241638474773</v>
      </c>
      <c r="T21" s="44">
        <v>0.19223895706657981</v>
      </c>
      <c r="U21" s="52">
        <v>0.18001736119496192</v>
      </c>
    </row>
    <row r="22" spans="1:22" x14ac:dyDescent="0.35">
      <c r="A22" s="11" t="s">
        <v>77</v>
      </c>
      <c r="B22" s="44">
        <v>0.13151542172232672</v>
      </c>
      <c r="C22" s="61">
        <v>1.9619505948958141E-3</v>
      </c>
      <c r="D22" s="167">
        <v>0.1295534711274309</v>
      </c>
      <c r="E22" s="161"/>
      <c r="F22" s="44">
        <v>7.008854308759754E-3</v>
      </c>
      <c r="G22" s="44">
        <v>6.4158042624839651E-2</v>
      </c>
      <c r="H22" s="44">
        <v>8.9982245290363722E-2</v>
      </c>
      <c r="I22" s="61">
        <v>-1.0785448150280916E-2</v>
      </c>
      <c r="J22" s="102">
        <v>-1.0785448150280916E-2</v>
      </c>
      <c r="K22" s="44">
        <v>6.456278070679157E-2</v>
      </c>
      <c r="L22" s="44">
        <v>4.7427757960016789E-2</v>
      </c>
      <c r="M22" s="44">
        <v>0.10030090336719737</v>
      </c>
      <c r="N22" s="44">
        <v>-4.6239115152096555E-2</v>
      </c>
      <c r="O22" s="44">
        <v>0.12492981870650806</v>
      </c>
      <c r="P22" s="44">
        <v>7.2501529946231838E-2</v>
      </c>
      <c r="Q22" s="44">
        <v>6.8631431054803849E-2</v>
      </c>
      <c r="R22" s="44">
        <v>5.3404155071061471E-2</v>
      </c>
      <c r="S22" s="44">
        <v>4.9245612153779109E-2</v>
      </c>
      <c r="T22" s="44">
        <v>9.6410968549275236E-2</v>
      </c>
      <c r="U22" s="52">
        <v>6.6964655808750412E-2</v>
      </c>
    </row>
    <row r="23" spans="1:22" x14ac:dyDescent="0.35">
      <c r="A23" s="11" t="s">
        <v>78</v>
      </c>
      <c r="B23" s="44">
        <v>0.12403480189503001</v>
      </c>
      <c r="C23" s="61">
        <v>0.13646208729914569</v>
      </c>
      <c r="D23" s="167">
        <v>-1.2427285404115682E-2</v>
      </c>
      <c r="E23" s="161"/>
      <c r="F23" s="44">
        <v>0.16652872264330468</v>
      </c>
      <c r="G23" s="44">
        <v>0.14886034028080269</v>
      </c>
      <c r="H23" s="44">
        <v>0.174977363548426</v>
      </c>
      <c r="I23" s="61">
        <v>0.19901074645013736</v>
      </c>
      <c r="J23" s="102">
        <v>0.19901074645013736</v>
      </c>
      <c r="K23" s="44">
        <v>0.1655868580669573</v>
      </c>
      <c r="L23" s="44">
        <v>0.16617890771043595</v>
      </c>
      <c r="M23" s="44">
        <v>8.0549584039089545E-2</v>
      </c>
      <c r="N23" s="44">
        <v>0.18281809534255711</v>
      </c>
      <c r="O23" s="44">
        <v>0.2591279313504396</v>
      </c>
      <c r="P23" s="44">
        <v>0.23790307083438181</v>
      </c>
      <c r="Q23" s="44">
        <v>0.2139959971998224</v>
      </c>
      <c r="R23" s="44">
        <v>0.26653521600375102</v>
      </c>
      <c r="S23" s="44">
        <v>0.35993873643355151</v>
      </c>
      <c r="T23" s="44">
        <v>0.31101909752496404</v>
      </c>
      <c r="U23" s="52">
        <v>0.26690143629442681</v>
      </c>
    </row>
    <row r="24" spans="1:22" x14ac:dyDescent="0.35">
      <c r="A24" s="11" t="s">
        <v>82</v>
      </c>
      <c r="B24" s="44">
        <v>0.1989769623036802</v>
      </c>
      <c r="C24" s="61">
        <v>0.35740600053082655</v>
      </c>
      <c r="D24" s="167">
        <v>-0.15842903822714635</v>
      </c>
      <c r="E24" s="161"/>
      <c r="F24" s="44">
        <v>0.35160932683936552</v>
      </c>
      <c r="G24" s="44">
        <v>0.35292946726160052</v>
      </c>
      <c r="H24" s="44">
        <v>0.28223097728682817</v>
      </c>
      <c r="I24" s="61">
        <v>0.42097235161359581</v>
      </c>
      <c r="J24" s="102">
        <v>0.42097235161359581</v>
      </c>
      <c r="K24" s="44">
        <v>0.34836191587266208</v>
      </c>
      <c r="L24" s="44">
        <v>0.37055645442232876</v>
      </c>
      <c r="M24" s="44">
        <v>0.48118961715904318</v>
      </c>
      <c r="N24" s="44">
        <v>0.31847794962237314</v>
      </c>
      <c r="O24" s="44">
        <v>0.45883441574125933</v>
      </c>
      <c r="P24" s="44">
        <v>0.35260347511303725</v>
      </c>
      <c r="Q24" s="44">
        <v>0.10749349741603931</v>
      </c>
      <c r="R24" s="44">
        <v>0.24001000201334244</v>
      </c>
      <c r="S24" s="44">
        <v>0.18598280506773129</v>
      </c>
      <c r="T24" s="44">
        <v>0.14997591681185202</v>
      </c>
      <c r="U24" s="52">
        <v>-5.880505681002212E-2</v>
      </c>
    </row>
    <row r="25" spans="1:22" x14ac:dyDescent="0.35">
      <c r="A25" s="11" t="s">
        <v>83</v>
      </c>
      <c r="B25" s="44">
        <v>-0.4567560708827974</v>
      </c>
      <c r="C25" s="61">
        <v>0.75708924830173618</v>
      </c>
      <c r="D25" s="167">
        <v>-1.2138453191845335</v>
      </c>
      <c r="E25" s="161"/>
      <c r="F25" s="44">
        <v>-0.34736615326209819</v>
      </c>
      <c r="G25" s="44">
        <v>0.24108696955968892</v>
      </c>
      <c r="H25" s="44">
        <v>0.24843851681007212</v>
      </c>
      <c r="I25" s="61">
        <v>1.9784904359857016</v>
      </c>
      <c r="J25" s="102">
        <v>1.9784904359857016</v>
      </c>
      <c r="K25" s="44">
        <v>0.72059017073464404</v>
      </c>
      <c r="L25" s="44">
        <v>1.0984303587444142</v>
      </c>
      <c r="M25" s="44">
        <v>0.49414921341270929</v>
      </c>
      <c r="N25" s="44">
        <v>0.95921588279319403</v>
      </c>
      <c r="O25" s="44">
        <v>0.22594410134609388</v>
      </c>
      <c r="P25" s="44">
        <v>0.68349179510031965</v>
      </c>
      <c r="Q25" s="44">
        <v>0.44869284714434082</v>
      </c>
      <c r="R25" s="44">
        <v>-0.51037584031228844</v>
      </c>
      <c r="S25" s="44">
        <v>0.83045592897949405</v>
      </c>
      <c r="T25" s="44">
        <v>1.0224801891947557</v>
      </c>
      <c r="U25" s="52">
        <v>0.65985697993834613</v>
      </c>
    </row>
    <row r="26" spans="1:22" x14ac:dyDescent="0.35">
      <c r="A26" s="11" t="s">
        <v>67</v>
      </c>
      <c r="B26" s="44">
        <v>0.12066446995322466</v>
      </c>
      <c r="C26" s="61">
        <v>0.33362069971019048</v>
      </c>
      <c r="D26" s="167">
        <v>-0.21295622975696582</v>
      </c>
      <c r="E26" s="161"/>
      <c r="F26" s="44">
        <v>0.55026823882237175</v>
      </c>
      <c r="G26" s="44">
        <v>0.35025338720558902</v>
      </c>
      <c r="H26" s="44">
        <v>0.22647309836959759</v>
      </c>
      <c r="I26" s="61">
        <v>0.15039349879149941</v>
      </c>
      <c r="J26" s="102">
        <v>0.15039349879149941</v>
      </c>
      <c r="K26" s="44">
        <v>8.453810280848098E-2</v>
      </c>
      <c r="L26" s="44">
        <v>0.16201382584314636</v>
      </c>
      <c r="M26" s="44">
        <v>0.27317392035525739</v>
      </c>
      <c r="N26" s="44">
        <v>0.31500983247813463</v>
      </c>
      <c r="O26" s="44">
        <v>0.13085996779024028</v>
      </c>
      <c r="P26" s="44">
        <v>0.12720774439667024</v>
      </c>
      <c r="Q26" s="44">
        <v>6.5511962441934218E-2</v>
      </c>
      <c r="R26" s="44">
        <v>1.9364752333335785E-2</v>
      </c>
      <c r="S26" s="44">
        <v>-0.11400109260147845</v>
      </c>
      <c r="T26" s="44">
        <v>9.9029710436831925E-2</v>
      </c>
      <c r="U26" s="52">
        <v>0.10015840881786491</v>
      </c>
      <c r="V26" s="55"/>
    </row>
    <row r="27" spans="1:22" s="4" customFormat="1" ht="15" thickBot="1" x14ac:dyDescent="0.4">
      <c r="A27" s="50" t="s">
        <v>85</v>
      </c>
      <c r="B27" s="157">
        <v>0.17054167382789787</v>
      </c>
      <c r="C27" s="168">
        <v>0.14876629102178646</v>
      </c>
      <c r="D27" s="169">
        <v>2.177538280611141E-2</v>
      </c>
      <c r="E27" s="170"/>
      <c r="F27" s="157">
        <v>0.16729171993213407</v>
      </c>
      <c r="G27" s="157">
        <v>0.18910259301900262</v>
      </c>
      <c r="H27" s="51">
        <v>0.18101062825562778</v>
      </c>
      <c r="I27" s="111">
        <v>0.23188535891883572</v>
      </c>
      <c r="J27" s="123">
        <v>0.23188535891883572</v>
      </c>
      <c r="K27" s="51">
        <v>0.20072108486319271</v>
      </c>
      <c r="L27" s="51">
        <v>0.22083893835937146</v>
      </c>
      <c r="M27" s="51">
        <v>0.16202711633336797</v>
      </c>
      <c r="N27" s="51">
        <v>0.20105947296358129</v>
      </c>
      <c r="O27" s="51">
        <v>0.25055126921445214</v>
      </c>
      <c r="P27" s="51">
        <v>0.33555014454607979</v>
      </c>
      <c r="Q27" s="51">
        <v>0.30672129510009116</v>
      </c>
      <c r="R27" s="51">
        <v>0.16044819631518306</v>
      </c>
      <c r="S27" s="51">
        <v>0.23775779417451615</v>
      </c>
      <c r="T27" s="51">
        <v>0.23067204456009066</v>
      </c>
      <c r="U27" s="112">
        <v>0.17883432853910142</v>
      </c>
    </row>
    <row r="28" spans="1:22" ht="15" thickTop="1" x14ac:dyDescent="0.35">
      <c r="A28" s="41"/>
      <c r="B28" s="125"/>
      <c r="C28" s="125"/>
      <c r="D28" s="126"/>
      <c r="E28" s="127"/>
      <c r="F28" s="125"/>
      <c r="G28" s="127"/>
      <c r="H28" s="42"/>
      <c r="I28" s="43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</row>
    <row r="29" spans="1:22" x14ac:dyDescent="0.35">
      <c r="A29" s="41"/>
      <c r="B29" s="125"/>
      <c r="C29" s="125"/>
      <c r="D29" s="126"/>
      <c r="E29" s="127"/>
      <c r="F29" s="125"/>
      <c r="G29" s="127"/>
      <c r="H29" s="42"/>
      <c r="I29" s="43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</row>
    <row r="30" spans="1:22" ht="26" x14ac:dyDescent="0.35">
      <c r="A30" s="15" t="s">
        <v>74</v>
      </c>
      <c r="B30" s="188" t="s">
        <v>44</v>
      </c>
      <c r="C30" s="189"/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89"/>
      <c r="U30" s="189"/>
    </row>
    <row r="31" spans="1:22" ht="25.5" customHeight="1" x14ac:dyDescent="0.35">
      <c r="A31" s="7"/>
      <c r="B31" s="19" t="str">
        <f>+B3</f>
        <v>2021
1-3. hó</v>
      </c>
      <c r="C31" s="19" t="str">
        <f>+C3</f>
        <v>2020
1-3. hó</v>
      </c>
      <c r="D31" s="133" t="s">
        <v>72</v>
      </c>
      <c r="E31" s="134" t="s">
        <v>50</v>
      </c>
      <c r="F31" s="19" t="str">
        <f>+F3</f>
        <v>2020
10-12. hó</v>
      </c>
      <c r="G31" s="19" t="s">
        <v>105</v>
      </c>
      <c r="H31" s="19" t="s">
        <v>104</v>
      </c>
      <c r="I31" s="19" t="s">
        <v>71</v>
      </c>
      <c r="J31" s="19" t="s">
        <v>66</v>
      </c>
      <c r="K31" s="19" t="s">
        <v>65</v>
      </c>
      <c r="L31" s="19" t="s">
        <v>64</v>
      </c>
      <c r="M31" s="19" t="s">
        <v>61</v>
      </c>
      <c r="N31" s="19" t="s">
        <v>58</v>
      </c>
      <c r="O31" s="19" t="s">
        <v>57</v>
      </c>
      <c r="P31" s="19" t="s">
        <v>55</v>
      </c>
      <c r="Q31" s="19" t="s">
        <v>59</v>
      </c>
      <c r="R31" s="19" t="s">
        <v>52</v>
      </c>
      <c r="S31" s="19" t="s">
        <v>53</v>
      </c>
      <c r="T31" s="19" t="s">
        <v>54</v>
      </c>
      <c r="U31" s="63" t="s">
        <v>51</v>
      </c>
    </row>
    <row r="32" spans="1:22" x14ac:dyDescent="0.35">
      <c r="A32" s="7"/>
      <c r="B32" s="8"/>
      <c r="C32" s="10"/>
      <c r="D32" s="9"/>
      <c r="E32" s="159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64"/>
    </row>
    <row r="33" spans="1:22" x14ac:dyDescent="0.35">
      <c r="A33" s="18" t="s">
        <v>39</v>
      </c>
      <c r="B33" s="31">
        <v>444.84856389297897</v>
      </c>
      <c r="C33" s="31">
        <v>425.98808903761727</v>
      </c>
      <c r="D33" s="162">
        <v>18.860474855361701</v>
      </c>
      <c r="E33" s="163">
        <v>4.4274653072978787E-2</v>
      </c>
      <c r="F33" s="31">
        <v>430.99459349206887</v>
      </c>
      <c r="G33" s="31">
        <v>390.37143370076751</v>
      </c>
      <c r="H33" s="31">
        <v>219.59449470337157</v>
      </c>
      <c r="I33" s="31">
        <v>425.98808903761727</v>
      </c>
      <c r="J33" s="31">
        <v>373.94648090326615</v>
      </c>
      <c r="K33" s="31">
        <v>385.46620896230775</v>
      </c>
      <c r="L33" s="31">
        <v>400.48225376298984</v>
      </c>
      <c r="M33" s="31">
        <v>417.58124897545162</v>
      </c>
      <c r="N33" s="31">
        <v>350.11001290604196</v>
      </c>
      <c r="O33" s="31">
        <v>338.51664134665344</v>
      </c>
      <c r="P33" s="31">
        <v>365.03957893627552</v>
      </c>
      <c r="Q33" s="31">
        <v>361.57424152174582</v>
      </c>
      <c r="R33" s="31">
        <v>307.22144800513792</v>
      </c>
      <c r="S33" s="31">
        <v>310.25675191387677</v>
      </c>
      <c r="T33" s="31">
        <v>320.01225714014703</v>
      </c>
      <c r="U33" s="65">
        <v>331.42461957685941</v>
      </c>
      <c r="V33" s="33"/>
    </row>
    <row r="34" spans="1:22" x14ac:dyDescent="0.35">
      <c r="A34" s="7" t="s">
        <v>40</v>
      </c>
      <c r="B34" s="32">
        <v>32.384122222799995</v>
      </c>
      <c r="C34" s="32">
        <v>33.080270631759376</v>
      </c>
      <c r="D34" s="160">
        <v>-0.69614840895938102</v>
      </c>
      <c r="E34" s="161">
        <v>-2.1044217464503745E-2</v>
      </c>
      <c r="F34" s="32">
        <v>25.633823713856103</v>
      </c>
      <c r="G34" s="32">
        <v>24.828609407983926</v>
      </c>
      <c r="H34" s="32">
        <v>17.782490759100614</v>
      </c>
      <c r="I34" s="32">
        <v>33.080270631759376</v>
      </c>
      <c r="J34" s="32">
        <v>29.860815815990804</v>
      </c>
      <c r="K34" s="32">
        <v>28.846898400132105</v>
      </c>
      <c r="L34" s="32">
        <v>32.738078162369668</v>
      </c>
      <c r="M34" s="32">
        <v>30.468824011669351</v>
      </c>
      <c r="N34" s="32">
        <v>39.076519505146237</v>
      </c>
      <c r="O34" s="32">
        <v>25.037669666471839</v>
      </c>
      <c r="P34" s="32">
        <v>28.899553265081941</v>
      </c>
      <c r="Q34" s="32">
        <v>39.676566870000002</v>
      </c>
      <c r="R34" s="32">
        <v>34.820611728899991</v>
      </c>
      <c r="S34" s="32">
        <v>36.977043915419998</v>
      </c>
      <c r="T34" s="32">
        <v>34.116233800180005</v>
      </c>
      <c r="U34" s="66">
        <v>57.707223736300008</v>
      </c>
    </row>
    <row r="35" spans="1:22" x14ac:dyDescent="0.35">
      <c r="A35" s="18" t="s">
        <v>41</v>
      </c>
      <c r="B35" s="31">
        <v>412.46444167017899</v>
      </c>
      <c r="C35" s="31">
        <v>392.90781840585788</v>
      </c>
      <c r="D35" s="162">
        <v>19.556623264321104</v>
      </c>
      <c r="E35" s="163">
        <v>4.9774075109189866E-2</v>
      </c>
      <c r="F35" s="31">
        <v>405.36076977821278</v>
      </c>
      <c r="G35" s="31">
        <v>365.54282429278356</v>
      </c>
      <c r="H35" s="31">
        <v>201.81200394427094</v>
      </c>
      <c r="I35" s="31">
        <v>392.90781840585788</v>
      </c>
      <c r="J35" s="31">
        <v>344.0856650872754</v>
      </c>
      <c r="K35" s="31">
        <v>356.61931056217566</v>
      </c>
      <c r="L35" s="31">
        <v>367.74417560062017</v>
      </c>
      <c r="M35" s="31">
        <v>387.11242496378225</v>
      </c>
      <c r="N35" s="31">
        <v>311.03349340089574</v>
      </c>
      <c r="O35" s="31">
        <v>313.47897168018164</v>
      </c>
      <c r="P35" s="31">
        <v>336.14002567119354</v>
      </c>
      <c r="Q35" s="31">
        <v>321.89767465174583</v>
      </c>
      <c r="R35" s="31">
        <v>272.4008362762379</v>
      </c>
      <c r="S35" s="31">
        <v>273.27970799845679</v>
      </c>
      <c r="T35" s="31">
        <v>285.89602333996703</v>
      </c>
      <c r="U35" s="65">
        <v>273.71739584055939</v>
      </c>
    </row>
    <row r="36" spans="1:22" x14ac:dyDescent="0.35">
      <c r="A36" s="53" t="s">
        <v>42</v>
      </c>
      <c r="B36" s="54">
        <v>228.28794258325536</v>
      </c>
      <c r="C36" s="54">
        <v>297.00536078983509</v>
      </c>
      <c r="D36" s="171">
        <v>-68.717418206579737</v>
      </c>
      <c r="E36" s="172">
        <v>-0.23136760233497969</v>
      </c>
      <c r="F36" s="54">
        <v>236.71018308658421</v>
      </c>
      <c r="G36" s="54">
        <v>194.19274996985436</v>
      </c>
      <c r="H36" s="54">
        <v>141.98637575919483</v>
      </c>
      <c r="I36" s="54">
        <v>297.00536078983509</v>
      </c>
      <c r="J36" s="54">
        <v>251.70345673401999</v>
      </c>
      <c r="K36" s="54">
        <v>241.31190630589199</v>
      </c>
      <c r="L36" s="54">
        <v>251.90969540029701</v>
      </c>
      <c r="M36" s="54">
        <v>301.57262320259599</v>
      </c>
      <c r="N36" s="54">
        <v>237.92049381617485</v>
      </c>
      <c r="O36" s="54">
        <v>218.41257682336615</v>
      </c>
      <c r="P36" s="54">
        <v>251.67310314873117</v>
      </c>
      <c r="Q36" s="54">
        <v>270.83800655878679</v>
      </c>
      <c r="R36" s="54">
        <v>235.25027802842999</v>
      </c>
      <c r="S36" s="54">
        <v>234.61165930774712</v>
      </c>
      <c r="T36" s="54">
        <v>224.37720077882301</v>
      </c>
      <c r="U36" s="67">
        <v>214.05521038928904</v>
      </c>
    </row>
    <row r="37" spans="1:22" x14ac:dyDescent="0.35">
      <c r="A37" s="18" t="s">
        <v>73</v>
      </c>
      <c r="B37" s="31">
        <v>184.17649908692363</v>
      </c>
      <c r="C37" s="31">
        <v>95.902457616022787</v>
      </c>
      <c r="D37" s="162">
        <v>88.274041470900841</v>
      </c>
      <c r="E37" s="163">
        <v>0.92045651034653531</v>
      </c>
      <c r="F37" s="31">
        <v>168.65058669162858</v>
      </c>
      <c r="G37" s="31">
        <v>171.3500743229292</v>
      </c>
      <c r="H37" s="31">
        <v>59.825628185076113</v>
      </c>
      <c r="I37" s="31">
        <v>95.902457616022787</v>
      </c>
      <c r="J37" s="31">
        <v>92.382208353255407</v>
      </c>
      <c r="K37" s="31">
        <v>115.30740425628366</v>
      </c>
      <c r="L37" s="31">
        <v>115.83448020032316</v>
      </c>
      <c r="M37" s="31">
        <v>85.539801761186254</v>
      </c>
      <c r="N37" s="31">
        <v>73.112999584720882</v>
      </c>
      <c r="O37" s="31">
        <v>95.066394856815492</v>
      </c>
      <c r="P37" s="31">
        <v>84.466922522462369</v>
      </c>
      <c r="Q37" s="31">
        <v>51.059668092959043</v>
      </c>
      <c r="R37" s="31">
        <v>37.150558247807908</v>
      </c>
      <c r="S37" s="31">
        <v>38.668048690709668</v>
      </c>
      <c r="T37" s="31">
        <v>61.51882256114402</v>
      </c>
      <c r="U37" s="65">
        <v>59.662185451270346</v>
      </c>
    </row>
    <row r="38" spans="1:22" x14ac:dyDescent="0.35">
      <c r="A38" s="11"/>
      <c r="B38" s="32"/>
      <c r="C38" s="32"/>
      <c r="D38" s="160"/>
      <c r="E38" s="161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66"/>
    </row>
    <row r="39" spans="1:22" x14ac:dyDescent="0.35">
      <c r="A39" s="11" t="s">
        <v>86</v>
      </c>
      <c r="B39" s="44">
        <v>0.92720191802037399</v>
      </c>
      <c r="C39" s="44">
        <v>0.92234461130945333</v>
      </c>
      <c r="D39" s="44">
        <v>4.8573067109206614E-3</v>
      </c>
      <c r="E39" s="161"/>
      <c r="F39" s="44">
        <v>0.94052402489283704</v>
      </c>
      <c r="G39" s="44">
        <v>0.93639747362504022</v>
      </c>
      <c r="H39" s="44">
        <v>0.9190212360144947</v>
      </c>
      <c r="I39" s="44">
        <v>0.92234461130945333</v>
      </c>
      <c r="J39" s="44">
        <v>0.92014681955593736</v>
      </c>
      <c r="K39" s="44">
        <v>0.92516361297196648</v>
      </c>
      <c r="L39" s="44">
        <v>0.91825336115456324</v>
      </c>
      <c r="M39" s="44">
        <v>0.92703498041057741</v>
      </c>
      <c r="N39" s="44">
        <v>0.88838788362321686</v>
      </c>
      <c r="O39" s="44">
        <v>0.92603710834755593</v>
      </c>
      <c r="P39" s="44">
        <v>0.92083172638623134</v>
      </c>
      <c r="Q39" s="44">
        <v>0.8902671642122113</v>
      </c>
      <c r="R39" s="44">
        <v>0.88665956769946064</v>
      </c>
      <c r="S39" s="44">
        <v>0.8808179235832253</v>
      </c>
      <c r="T39" s="44">
        <v>0.89339085288461606</v>
      </c>
      <c r="U39" s="68">
        <v>0.82588130052023079</v>
      </c>
    </row>
    <row r="40" spans="1:22" x14ac:dyDescent="0.35">
      <c r="A40" s="59" t="s">
        <v>87</v>
      </c>
      <c r="B40" s="60">
        <v>0.4140206668875131</v>
      </c>
      <c r="C40" s="60">
        <v>0.22512943456396509</v>
      </c>
      <c r="D40" s="44">
        <v>0.18889123232354801</v>
      </c>
      <c r="E40" s="172"/>
      <c r="F40" s="60">
        <v>0.39130557375479486</v>
      </c>
      <c r="G40" s="60">
        <v>0.4389411199956671</v>
      </c>
      <c r="H40" s="60">
        <v>0.27243683074062774</v>
      </c>
      <c r="I40" s="60">
        <v>0.22512943456396509</v>
      </c>
      <c r="J40" s="60">
        <v>0.24704660445020521</v>
      </c>
      <c r="K40" s="60">
        <v>0.29913751601391037</v>
      </c>
      <c r="L40" s="60">
        <v>0.2892374858359526</v>
      </c>
      <c r="M40" s="60">
        <v>0.20484588800637188</v>
      </c>
      <c r="N40" s="60">
        <v>0.20882864496749487</v>
      </c>
      <c r="O40" s="60">
        <v>0.28083226419425572</v>
      </c>
      <c r="P40" s="60">
        <v>0.23139113508896428</v>
      </c>
      <c r="Q40" s="60">
        <v>0.14121489373265603</v>
      </c>
      <c r="R40" s="60">
        <v>0.12092436413224186</v>
      </c>
      <c r="S40" s="60">
        <v>0.12463241638474773</v>
      </c>
      <c r="T40" s="60">
        <v>0.19223895706657981</v>
      </c>
      <c r="U40" s="69">
        <v>0.18001736119496192</v>
      </c>
    </row>
    <row r="41" spans="1:22" x14ac:dyDescent="0.35">
      <c r="A41" s="11"/>
      <c r="B41" s="61"/>
      <c r="C41" s="61"/>
      <c r="D41" s="61"/>
      <c r="E41" s="161"/>
      <c r="F41" s="61"/>
      <c r="G41" s="61"/>
      <c r="H41" s="61"/>
      <c r="I41" s="61"/>
      <c r="J41" s="62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8"/>
    </row>
    <row r="42" spans="1:22" x14ac:dyDescent="0.35">
      <c r="A42" s="18" t="s">
        <v>101</v>
      </c>
      <c r="B42" s="31">
        <v>3386.3329303464516</v>
      </c>
      <c r="C42" s="31">
        <v>2484.0624827946717</v>
      </c>
      <c r="D42" s="162">
        <v>902.27044755177985</v>
      </c>
      <c r="E42" s="163">
        <v>0.36322373281717485</v>
      </c>
      <c r="F42" s="31">
        <v>2871.7646087208473</v>
      </c>
      <c r="G42" s="31">
        <v>2915.7391152170312</v>
      </c>
      <c r="H42" s="31">
        <v>1893.7143204111476</v>
      </c>
      <c r="I42" s="31">
        <v>2484.0624827946717</v>
      </c>
      <c r="J42" s="31">
        <v>2534.7398602661665</v>
      </c>
      <c r="K42" s="31">
        <v>2642.5118342423875</v>
      </c>
      <c r="L42" s="31">
        <v>2809.624651048433</v>
      </c>
      <c r="M42" s="31">
        <v>2669.0159823082258</v>
      </c>
      <c r="N42" s="31">
        <v>2483.00071673</v>
      </c>
      <c r="O42" s="31">
        <v>2699.2214031892186</v>
      </c>
      <c r="P42" s="31">
        <v>2651.2187761188784</v>
      </c>
      <c r="Q42" s="31">
        <v>2405.1772679928654</v>
      </c>
      <c r="R42" s="31">
        <v>2104.0850656756234</v>
      </c>
      <c r="S42" s="31">
        <v>2257.8213418997689</v>
      </c>
      <c r="T42" s="31">
        <v>2198.4289188187799</v>
      </c>
      <c r="U42" s="65">
        <v>2003.6808966799999</v>
      </c>
    </row>
    <row r="43" spans="1:22" x14ac:dyDescent="0.35">
      <c r="A43" s="7" t="s">
        <v>90</v>
      </c>
      <c r="B43" s="32">
        <v>2476.6925000000001</v>
      </c>
      <c r="C43" s="32">
        <v>1887.5198049999999</v>
      </c>
      <c r="D43" s="160">
        <v>589.1726950000002</v>
      </c>
      <c r="E43" s="161">
        <v>0.3121411989634727</v>
      </c>
      <c r="F43" s="32">
        <v>2038.2538340000001</v>
      </c>
      <c r="G43" s="32">
        <v>2180.9960590000001</v>
      </c>
      <c r="H43" s="32">
        <v>1469.450619</v>
      </c>
      <c r="I43" s="32">
        <v>1887.5198049999999</v>
      </c>
      <c r="J43" s="32">
        <v>1875.6546619999999</v>
      </c>
      <c r="K43" s="32">
        <v>2038.0310869999998</v>
      </c>
      <c r="L43" s="32">
        <v>2273.1967049999998</v>
      </c>
      <c r="M43" s="32">
        <v>2223.40292</v>
      </c>
      <c r="N43" s="32">
        <v>2060.566973</v>
      </c>
      <c r="O43" s="32">
        <v>2250.383366</v>
      </c>
      <c r="P43" s="32">
        <v>2179.2419769999997</v>
      </c>
      <c r="Q43" s="32">
        <v>1919.0744890000001</v>
      </c>
      <c r="R43" s="32">
        <v>1681.0840820000001</v>
      </c>
      <c r="S43" s="32">
        <v>1805.0834559999998</v>
      </c>
      <c r="T43" s="32">
        <v>1751.5777149999999</v>
      </c>
      <c r="U43" s="66">
        <v>1596.8160789999999</v>
      </c>
    </row>
    <row r="44" spans="1:22" x14ac:dyDescent="0.35">
      <c r="A44" s="7" t="s">
        <v>91</v>
      </c>
      <c r="B44" s="32">
        <v>816.44638415870952</v>
      </c>
      <c r="C44" s="32">
        <v>509.30517916109369</v>
      </c>
      <c r="D44" s="160">
        <v>307.14120499761583</v>
      </c>
      <c r="E44" s="161">
        <v>0.60305926105743912</v>
      </c>
      <c r="F44" s="32">
        <v>702.91289122095225</v>
      </c>
      <c r="G44" s="32">
        <v>642.07953449999991</v>
      </c>
      <c r="H44" s="32">
        <v>367.18909092590161</v>
      </c>
      <c r="I44" s="32">
        <v>509.30517916109369</v>
      </c>
      <c r="J44" s="32">
        <v>551.46667012299997</v>
      </c>
      <c r="K44" s="32">
        <v>512.98907313281256</v>
      </c>
      <c r="L44" s="32">
        <v>434.50626808032786</v>
      </c>
      <c r="M44" s="32">
        <v>374.99555708225813</v>
      </c>
      <c r="N44" s="32">
        <v>366.23239370793107</v>
      </c>
      <c r="O44" s="32">
        <v>353.11671669656249</v>
      </c>
      <c r="P44" s="32">
        <v>410.63266437147547</v>
      </c>
      <c r="Q44" s="32">
        <v>414.70508752996705</v>
      </c>
      <c r="R44" s="32">
        <v>365.02985568585251</v>
      </c>
      <c r="S44" s="32">
        <v>385.05302727361533</v>
      </c>
      <c r="T44" s="32">
        <v>353.85120381878016</v>
      </c>
      <c r="U44" s="66">
        <v>381.86481767999999</v>
      </c>
    </row>
    <row r="45" spans="1:22" x14ac:dyDescent="0.35">
      <c r="A45" s="7" t="s">
        <v>92</v>
      </c>
      <c r="B45" s="32">
        <v>93.19404618774189</v>
      </c>
      <c r="C45" s="32">
        <v>87.237498633578099</v>
      </c>
      <c r="D45" s="160">
        <v>5.9565475541637909</v>
      </c>
      <c r="E45" s="161">
        <v>6.8279669264509263E-2</v>
      </c>
      <c r="F45" s="32">
        <v>130.5978834998952</v>
      </c>
      <c r="G45" s="32">
        <v>92.663521717031244</v>
      </c>
      <c r="H45" s="32">
        <v>57.074610485245906</v>
      </c>
      <c r="I45" s="32">
        <v>87.237498633578099</v>
      </c>
      <c r="J45" s="32">
        <v>107.6185281431667</v>
      </c>
      <c r="K45" s="32">
        <v>91.491674109574987</v>
      </c>
      <c r="L45" s="32">
        <v>101.9216779681049</v>
      </c>
      <c r="M45" s="32">
        <v>70.617505225967733</v>
      </c>
      <c r="N45" s="32">
        <v>56.201350022068972</v>
      </c>
      <c r="O45" s="32">
        <v>95.721320492656247</v>
      </c>
      <c r="P45" s="32">
        <v>61.344134747403267</v>
      </c>
      <c r="Q45" s="32">
        <v>71.397691462898322</v>
      </c>
      <c r="R45" s="32">
        <v>57.971127989770487</v>
      </c>
      <c r="S45" s="32">
        <v>67.684858626153854</v>
      </c>
      <c r="T45" s="32">
        <v>93</v>
      </c>
      <c r="U45" s="66">
        <v>25</v>
      </c>
    </row>
    <row r="46" spans="1:22" x14ac:dyDescent="0.35">
      <c r="A46" s="7"/>
      <c r="B46" s="32"/>
      <c r="C46" s="32"/>
      <c r="D46" s="160"/>
      <c r="E46" s="161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66"/>
    </row>
    <row r="47" spans="1:22" x14ac:dyDescent="0.35">
      <c r="A47" s="18" t="s">
        <v>93</v>
      </c>
      <c r="B47" s="88">
        <v>252</v>
      </c>
      <c r="C47" s="88">
        <v>243</v>
      </c>
      <c r="D47" s="88">
        <v>9</v>
      </c>
      <c r="E47" s="163">
        <v>3.7037037037037035E-2</v>
      </c>
      <c r="F47" s="88">
        <v>250</v>
      </c>
      <c r="G47" s="88">
        <v>240</v>
      </c>
      <c r="H47" s="88">
        <v>236</v>
      </c>
      <c r="I47" s="88">
        <v>243</v>
      </c>
      <c r="J47" s="88">
        <v>254</v>
      </c>
      <c r="K47" s="88">
        <v>257</v>
      </c>
      <c r="L47" s="88">
        <v>250</v>
      </c>
      <c r="M47" s="88">
        <v>246</v>
      </c>
      <c r="N47" s="88">
        <v>234</v>
      </c>
      <c r="O47" s="88">
        <v>237</v>
      </c>
      <c r="P47" s="88">
        <v>238</v>
      </c>
      <c r="Q47" s="88">
        <v>243</v>
      </c>
      <c r="R47" s="88">
        <v>236</v>
      </c>
      <c r="S47" s="88">
        <v>234</v>
      </c>
      <c r="T47" s="88">
        <v>233</v>
      </c>
      <c r="U47" s="83">
        <v>227</v>
      </c>
    </row>
    <row r="48" spans="1:22" x14ac:dyDescent="0.35">
      <c r="A48" s="7" t="s">
        <v>90</v>
      </c>
      <c r="B48" s="89">
        <v>165</v>
      </c>
      <c r="C48" s="89">
        <v>159</v>
      </c>
      <c r="D48" s="89">
        <v>6</v>
      </c>
      <c r="E48" s="161">
        <v>3.7735849056603772E-2</v>
      </c>
      <c r="F48" s="89">
        <v>165</v>
      </c>
      <c r="G48" s="89">
        <v>158</v>
      </c>
      <c r="H48" s="89">
        <v>156</v>
      </c>
      <c r="I48" s="89">
        <v>159</v>
      </c>
      <c r="J48" s="89">
        <v>166</v>
      </c>
      <c r="K48" s="89">
        <v>173</v>
      </c>
      <c r="L48" s="89">
        <v>173</v>
      </c>
      <c r="M48" s="89">
        <v>170</v>
      </c>
      <c r="N48" s="89">
        <v>163</v>
      </c>
      <c r="O48" s="89">
        <v>165</v>
      </c>
      <c r="P48" s="89">
        <v>165</v>
      </c>
      <c r="Q48" s="89">
        <v>166</v>
      </c>
      <c r="R48" s="89">
        <v>161</v>
      </c>
      <c r="S48" s="89">
        <v>160</v>
      </c>
      <c r="T48" s="89">
        <v>159</v>
      </c>
      <c r="U48" s="85">
        <v>154</v>
      </c>
    </row>
    <row r="49" spans="1:22" x14ac:dyDescent="0.35">
      <c r="A49" s="7" t="s">
        <v>91</v>
      </c>
      <c r="B49" s="89">
        <v>86</v>
      </c>
      <c r="C49" s="89">
        <v>81</v>
      </c>
      <c r="D49" s="89">
        <v>5</v>
      </c>
      <c r="E49" s="161">
        <v>6.1728395061728392E-2</v>
      </c>
      <c r="F49" s="89">
        <v>83</v>
      </c>
      <c r="G49" s="89">
        <v>80</v>
      </c>
      <c r="H49" s="89">
        <v>78</v>
      </c>
      <c r="I49" s="89">
        <v>81</v>
      </c>
      <c r="J49" s="89">
        <v>84</v>
      </c>
      <c r="K49" s="89">
        <v>81</v>
      </c>
      <c r="L49" s="89">
        <v>74</v>
      </c>
      <c r="M49" s="89">
        <v>72</v>
      </c>
      <c r="N49" s="89">
        <v>67</v>
      </c>
      <c r="O49" s="89">
        <v>69</v>
      </c>
      <c r="P49" s="89">
        <v>70</v>
      </c>
      <c r="Q49" s="89">
        <v>74</v>
      </c>
      <c r="R49" s="89">
        <v>74</v>
      </c>
      <c r="S49" s="89">
        <v>73</v>
      </c>
      <c r="T49" s="89">
        <v>73</v>
      </c>
      <c r="U49" s="85">
        <v>72</v>
      </c>
    </row>
    <row r="50" spans="1:22" ht="15" thickBot="1" x14ac:dyDescent="0.4">
      <c r="A50" s="70" t="s">
        <v>92</v>
      </c>
      <c r="B50" s="90">
        <v>1</v>
      </c>
      <c r="C50" s="90">
        <v>3</v>
      </c>
      <c r="D50" s="70">
        <v>-2</v>
      </c>
      <c r="E50" s="173">
        <v>-0.66666666666666663</v>
      </c>
      <c r="F50" s="90">
        <v>2</v>
      </c>
      <c r="G50" s="90">
        <v>2</v>
      </c>
      <c r="H50" s="90">
        <v>2</v>
      </c>
      <c r="I50" s="121">
        <v>3</v>
      </c>
      <c r="J50" s="120">
        <v>4</v>
      </c>
      <c r="K50" s="90">
        <v>3</v>
      </c>
      <c r="L50" s="90">
        <v>3</v>
      </c>
      <c r="M50" s="90">
        <v>4</v>
      </c>
      <c r="N50" s="90">
        <v>4</v>
      </c>
      <c r="O50" s="90">
        <v>3</v>
      </c>
      <c r="P50" s="90">
        <v>3</v>
      </c>
      <c r="Q50" s="90">
        <v>3</v>
      </c>
      <c r="R50" s="90">
        <v>1</v>
      </c>
      <c r="S50" s="90">
        <v>1</v>
      </c>
      <c r="T50" s="90">
        <v>1</v>
      </c>
      <c r="U50" s="87">
        <v>1</v>
      </c>
    </row>
    <row r="51" spans="1:22" x14ac:dyDescent="0.35">
      <c r="A51" s="16"/>
      <c r="B51" s="128"/>
      <c r="C51" s="128"/>
      <c r="F51" s="128"/>
      <c r="H51" s="13"/>
      <c r="I51" s="14"/>
      <c r="J51" s="13"/>
      <c r="K51" s="13"/>
      <c r="L51" s="13"/>
      <c r="M51" s="13"/>
      <c r="N51" s="14"/>
      <c r="O51" s="14"/>
      <c r="P51" s="14"/>
      <c r="Q51" s="14"/>
      <c r="R51" s="17"/>
      <c r="S51" s="13"/>
      <c r="T51" s="13"/>
      <c r="U51" s="13"/>
    </row>
    <row r="52" spans="1:22" x14ac:dyDescent="0.35">
      <c r="A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</row>
    <row r="53" spans="1:22" ht="26" x14ac:dyDescent="0.35">
      <c r="A53" s="15" t="s">
        <v>74</v>
      </c>
      <c r="B53" s="188" t="s">
        <v>45</v>
      </c>
      <c r="C53" s="189"/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89"/>
      <c r="U53" s="190"/>
    </row>
    <row r="54" spans="1:22" ht="25.5" customHeight="1" x14ac:dyDescent="0.35">
      <c r="A54" s="7"/>
      <c r="B54" s="19" t="str">
        <f>+B31</f>
        <v>2021
1-3. hó</v>
      </c>
      <c r="C54" s="19" t="str">
        <f>+C31</f>
        <v>2020
1-3. hó</v>
      </c>
      <c r="D54" s="133" t="s">
        <v>72</v>
      </c>
      <c r="E54" s="134" t="s">
        <v>50</v>
      </c>
      <c r="F54" s="19" t="str">
        <f>+F31</f>
        <v>2020
10-12. hó</v>
      </c>
      <c r="G54" s="19" t="s">
        <v>105</v>
      </c>
      <c r="H54" s="19" t="s">
        <v>104</v>
      </c>
      <c r="I54" s="19" t="s">
        <v>71</v>
      </c>
      <c r="J54" s="19" t="s">
        <v>66</v>
      </c>
      <c r="K54" s="19" t="s">
        <v>65</v>
      </c>
      <c r="L54" s="19" t="s">
        <v>64</v>
      </c>
      <c r="M54" s="19" t="s">
        <v>61</v>
      </c>
      <c r="N54" s="19" t="s">
        <v>58</v>
      </c>
      <c r="O54" s="19" t="s">
        <v>57</v>
      </c>
      <c r="P54" s="19" t="s">
        <v>55</v>
      </c>
      <c r="Q54" s="19" t="s">
        <v>59</v>
      </c>
      <c r="R54" s="19" t="s">
        <v>52</v>
      </c>
      <c r="S54" s="19" t="s">
        <v>53</v>
      </c>
      <c r="T54" s="19" t="s">
        <v>54</v>
      </c>
      <c r="U54" s="63" t="s">
        <v>51</v>
      </c>
    </row>
    <row r="55" spans="1:22" x14ac:dyDescent="0.35">
      <c r="A55" s="7"/>
      <c r="B55" s="8"/>
      <c r="C55" s="10"/>
      <c r="D55" s="9"/>
      <c r="E55" s="159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64"/>
    </row>
    <row r="56" spans="1:22" x14ac:dyDescent="0.35">
      <c r="A56" s="18" t="s">
        <v>39</v>
      </c>
      <c r="B56" s="31">
        <v>1613.4711993301739</v>
      </c>
      <c r="C56" s="31">
        <v>1627.5649668293108</v>
      </c>
      <c r="D56" s="162">
        <v>-14.093767499136902</v>
      </c>
      <c r="E56" s="163">
        <v>-8.6594193082155293E-3</v>
      </c>
      <c r="F56" s="31">
        <v>1638.8022204009999</v>
      </c>
      <c r="G56" s="31">
        <v>1360.6645762769404</v>
      </c>
      <c r="H56" s="31">
        <v>1374.2350820630029</v>
      </c>
      <c r="I56" s="31">
        <v>1627.5649668293108</v>
      </c>
      <c r="J56" s="31">
        <v>1195.471418996081</v>
      </c>
      <c r="K56" s="31">
        <v>1156.5176603535033</v>
      </c>
      <c r="L56" s="31">
        <v>1146.1331188066888</v>
      </c>
      <c r="M56" s="31">
        <v>890.03318282303235</v>
      </c>
      <c r="N56" s="31">
        <v>1057.4799588544699</v>
      </c>
      <c r="O56" s="31">
        <v>645.08695079878146</v>
      </c>
      <c r="P56" s="31">
        <v>586.62375919173382</v>
      </c>
      <c r="Q56" s="31">
        <v>485.12612074291383</v>
      </c>
      <c r="R56" s="31">
        <v>502.40206357484101</v>
      </c>
      <c r="S56" s="31">
        <v>504.98694421710792</v>
      </c>
      <c r="T56" s="31">
        <v>499.58715118355235</v>
      </c>
      <c r="U56" s="65">
        <v>376.45259016836604</v>
      </c>
    </row>
    <row r="57" spans="1:22" x14ac:dyDescent="0.35">
      <c r="A57" s="7" t="s">
        <v>40</v>
      </c>
      <c r="B57" s="32">
        <v>1239.2282578831998</v>
      </c>
      <c r="C57" s="32">
        <v>1244.7820157998576</v>
      </c>
      <c r="D57" s="160">
        <v>-5.5537579166577871</v>
      </c>
      <c r="E57" s="161">
        <v>-4.461630908998245E-3</v>
      </c>
      <c r="F57" s="32">
        <v>1195.2507497974339</v>
      </c>
      <c r="G57" s="32">
        <v>1017.4705739814506</v>
      </c>
      <c r="H57" s="32">
        <v>1001.8925118291369</v>
      </c>
      <c r="I57" s="32">
        <v>1244.7820157998576</v>
      </c>
      <c r="J57" s="32">
        <v>813.86794092977095</v>
      </c>
      <c r="K57" s="32">
        <v>829.88234559699004</v>
      </c>
      <c r="L57" s="32">
        <v>819.73481535557301</v>
      </c>
      <c r="M57" s="32">
        <v>662.0239146075437</v>
      </c>
      <c r="N57" s="32">
        <v>697.00529624650051</v>
      </c>
      <c r="O57" s="32">
        <v>421.42409113551309</v>
      </c>
      <c r="P57" s="32">
        <v>391.95514988870474</v>
      </c>
      <c r="Q57" s="32">
        <v>328.63292322000007</v>
      </c>
      <c r="R57" s="32">
        <v>323.7619952308001</v>
      </c>
      <c r="S57" s="32">
        <v>282.08239643903988</v>
      </c>
      <c r="T57" s="32">
        <v>308.14486253055998</v>
      </c>
      <c r="U57" s="66">
        <v>226.10554768520004</v>
      </c>
      <c r="V57" s="37"/>
    </row>
    <row r="58" spans="1:22" x14ac:dyDescent="0.35">
      <c r="A58" s="18" t="s">
        <v>41</v>
      </c>
      <c r="B58" s="31">
        <v>374.2429414469741</v>
      </c>
      <c r="C58" s="31">
        <v>382.78295102945322</v>
      </c>
      <c r="D58" s="162">
        <v>-8.5400095824791151</v>
      </c>
      <c r="E58" s="163">
        <v>-2.2310318574825985E-2</v>
      </c>
      <c r="F58" s="31">
        <v>443.55147060356603</v>
      </c>
      <c r="G58" s="31">
        <v>343.19400229548978</v>
      </c>
      <c r="H58" s="31">
        <v>372.34257023386601</v>
      </c>
      <c r="I58" s="31">
        <v>382.78295102945322</v>
      </c>
      <c r="J58" s="31">
        <v>381.60347806631</v>
      </c>
      <c r="K58" s="31">
        <v>326.63531475651308</v>
      </c>
      <c r="L58" s="31">
        <v>326.39830345111585</v>
      </c>
      <c r="M58" s="31">
        <v>228.00926821548865</v>
      </c>
      <c r="N58" s="31">
        <v>360.47466260796949</v>
      </c>
      <c r="O58" s="31">
        <v>223.66285966326836</v>
      </c>
      <c r="P58" s="31">
        <v>194.66860930302903</v>
      </c>
      <c r="Q58" s="31">
        <v>156.49319752291373</v>
      </c>
      <c r="R58" s="31">
        <v>178.64006834404088</v>
      </c>
      <c r="S58" s="31">
        <v>222.90454777806801</v>
      </c>
      <c r="T58" s="31">
        <v>191.44228865299235</v>
      </c>
      <c r="U58" s="65">
        <v>150.34704248316601</v>
      </c>
    </row>
    <row r="59" spans="1:22" x14ac:dyDescent="0.35">
      <c r="A59" s="12" t="s">
        <v>42</v>
      </c>
      <c r="B59" s="32">
        <v>174.1163608747195</v>
      </c>
      <c r="C59" s="32">
        <v>160.68203844096064</v>
      </c>
      <c r="D59" s="160">
        <v>13.434322433758865</v>
      </c>
      <c r="E59" s="161">
        <v>8.3608115531189478E-2</v>
      </c>
      <c r="F59" s="32">
        <v>170.64383017517602</v>
      </c>
      <c r="G59" s="32">
        <v>140.64501046287023</v>
      </c>
      <c r="H59" s="32">
        <v>131.88253867872692</v>
      </c>
      <c r="I59" s="32">
        <v>160.68203844096064</v>
      </c>
      <c r="J59" s="32">
        <v>143.69181861209501</v>
      </c>
      <c r="K59" s="32">
        <v>135.131189079628</v>
      </c>
      <c r="L59" s="32">
        <v>135.93515367706499</v>
      </c>
      <c r="M59" s="32">
        <v>156.31746555810645</v>
      </c>
      <c r="N59" s="32">
        <v>167.14819066726963</v>
      </c>
      <c r="O59" s="32">
        <v>56.502812561617297</v>
      </c>
      <c r="P59" s="32">
        <v>55.109015566906621</v>
      </c>
      <c r="Q59" s="32">
        <v>52.678149546852431</v>
      </c>
      <c r="R59" s="32">
        <v>44.732225808390382</v>
      </c>
      <c r="S59" s="32">
        <v>41.140185161121828</v>
      </c>
      <c r="T59" s="32">
        <v>36.061143756816136</v>
      </c>
      <c r="U59" s="66">
        <v>49.871305470471889</v>
      </c>
    </row>
    <row r="60" spans="1:22" x14ac:dyDescent="0.35">
      <c r="A60" s="18" t="s">
        <v>73</v>
      </c>
      <c r="B60" s="31">
        <v>200.1265805722546</v>
      </c>
      <c r="C60" s="31">
        <v>222.10091258849258</v>
      </c>
      <c r="D60" s="162">
        <v>-21.97433201623798</v>
      </c>
      <c r="E60" s="163">
        <v>-9.8938503944609665E-2</v>
      </c>
      <c r="F60" s="31">
        <v>272.90764042838998</v>
      </c>
      <c r="G60" s="31">
        <v>202.54899183261955</v>
      </c>
      <c r="H60" s="31">
        <v>240.4600315551391</v>
      </c>
      <c r="I60" s="31">
        <v>222.10091258849258</v>
      </c>
      <c r="J60" s="31">
        <v>237.911659454215</v>
      </c>
      <c r="K60" s="31">
        <v>191.50412567688508</v>
      </c>
      <c r="L60" s="31">
        <v>190.46314977405086</v>
      </c>
      <c r="M60" s="31">
        <v>71.691802657382198</v>
      </c>
      <c r="N60" s="31">
        <v>193.32647194069986</v>
      </c>
      <c r="O60" s="31">
        <v>167.16004710165106</v>
      </c>
      <c r="P60" s="31">
        <v>139.55959373612239</v>
      </c>
      <c r="Q60" s="31">
        <v>103.81504797606129</v>
      </c>
      <c r="R60" s="31">
        <v>133.9078425356505</v>
      </c>
      <c r="S60" s="31">
        <v>181.76436261694619</v>
      </c>
      <c r="T60" s="31">
        <v>155.38114489617621</v>
      </c>
      <c r="U60" s="65">
        <v>100.47573701269411</v>
      </c>
    </row>
    <row r="61" spans="1:22" x14ac:dyDescent="0.35">
      <c r="A61" s="11"/>
      <c r="B61" s="32"/>
      <c r="C61" s="32"/>
      <c r="D61" s="160"/>
      <c r="E61" s="161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66"/>
    </row>
    <row r="62" spans="1:22" x14ac:dyDescent="0.35">
      <c r="A62" s="11" t="s">
        <v>86</v>
      </c>
      <c r="B62" s="44">
        <v>0.23194894436438626</v>
      </c>
      <c r="C62" s="44">
        <v>0.2351875094578619</v>
      </c>
      <c r="D62" s="44">
        <v>-3.2385650934756427E-3</v>
      </c>
      <c r="E62" s="161"/>
      <c r="F62" s="44">
        <v>0.27065588823466025</v>
      </c>
      <c r="G62" s="44">
        <v>0.25222527894019225</v>
      </c>
      <c r="H62" s="44">
        <v>0.27094532448910053</v>
      </c>
      <c r="I62" s="44">
        <v>0.2351875094578619</v>
      </c>
      <c r="J62" s="44">
        <v>0.31920752935002705</v>
      </c>
      <c r="K62" s="44">
        <v>0.28243002761987496</v>
      </c>
      <c r="L62" s="44">
        <v>0.28478219335547134</v>
      </c>
      <c r="M62" s="44">
        <v>0.25618063754913317</v>
      </c>
      <c r="N62" s="44">
        <v>0.34088084562704973</v>
      </c>
      <c r="O62" s="44">
        <v>0.34671738342608999</v>
      </c>
      <c r="P62" s="44">
        <v>0.33184576357979217</v>
      </c>
      <c r="Q62" s="44">
        <v>0.3225825013983224</v>
      </c>
      <c r="R62" s="44">
        <v>0.35557192395454706</v>
      </c>
      <c r="S62" s="44">
        <v>0.4414065558143126</v>
      </c>
      <c r="T62" s="44">
        <v>0.38320098545259607</v>
      </c>
      <c r="U62" s="68">
        <v>0.39937842482614938</v>
      </c>
    </row>
    <row r="63" spans="1:22" x14ac:dyDescent="0.35">
      <c r="A63" s="59" t="s">
        <v>87</v>
      </c>
      <c r="B63" s="60">
        <v>0.12403480189503001</v>
      </c>
      <c r="C63" s="60">
        <v>0.13646208729914569</v>
      </c>
      <c r="D63" s="60">
        <v>-1.2427285404115682E-2</v>
      </c>
      <c r="E63" s="172"/>
      <c r="F63" s="60">
        <v>0.16652872264330468</v>
      </c>
      <c r="G63" s="60">
        <v>0.14886034028080269</v>
      </c>
      <c r="H63" s="60">
        <v>0.174977363548426</v>
      </c>
      <c r="I63" s="60">
        <v>0.13646208729914569</v>
      </c>
      <c r="J63" s="60">
        <v>0.19901074645013736</v>
      </c>
      <c r="K63" s="60">
        <v>0.1655868580669573</v>
      </c>
      <c r="L63" s="60">
        <v>0.16617890771043595</v>
      </c>
      <c r="M63" s="60">
        <v>8.0549584039089545E-2</v>
      </c>
      <c r="N63" s="60">
        <v>0.18281809534255711</v>
      </c>
      <c r="O63" s="60">
        <v>0.2591279313504396</v>
      </c>
      <c r="P63" s="60">
        <v>0.23790307083438181</v>
      </c>
      <c r="Q63" s="60">
        <v>0.2139959971998224</v>
      </c>
      <c r="R63" s="60">
        <v>0.26653521600375102</v>
      </c>
      <c r="S63" s="60">
        <v>0.35993873643355151</v>
      </c>
      <c r="T63" s="60">
        <v>0.31101909752496404</v>
      </c>
      <c r="U63" s="69">
        <v>0.26690143629442681</v>
      </c>
    </row>
    <row r="64" spans="1:22" x14ac:dyDescent="0.35">
      <c r="A64" s="11"/>
      <c r="B64" s="61"/>
      <c r="C64" s="61"/>
      <c r="D64" s="61"/>
      <c r="E64" s="161"/>
      <c r="F64" s="61"/>
      <c r="G64" s="61"/>
      <c r="H64" s="61"/>
      <c r="I64" s="61"/>
      <c r="J64" s="62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8"/>
    </row>
    <row r="65" spans="1:22" x14ac:dyDescent="0.35">
      <c r="A65" s="18" t="s">
        <v>94</v>
      </c>
      <c r="B65" s="31">
        <v>73.577573401568699</v>
      </c>
      <c r="C65" s="31">
        <v>69.521986502316253</v>
      </c>
      <c r="D65" s="162">
        <v>4.0555868992524466</v>
      </c>
      <c r="E65" s="163">
        <v>5.8335313809212391E-2</v>
      </c>
      <c r="F65" s="31">
        <v>73.050454464674914</v>
      </c>
      <c r="G65" s="31">
        <v>61.984391272310248</v>
      </c>
      <c r="H65" s="31">
        <v>62.314187207238845</v>
      </c>
      <c r="I65" s="31">
        <v>69.521986502316253</v>
      </c>
      <c r="J65" s="31">
        <v>53.940893229308998</v>
      </c>
      <c r="K65" s="31">
        <v>54.497718386470318</v>
      </c>
      <c r="L65" s="31">
        <v>49.122335818495856</v>
      </c>
      <c r="M65" s="31">
        <v>37.860593316849517</v>
      </c>
      <c r="N65" s="31">
        <v>34.872100612881894</v>
      </c>
      <c r="O65" s="31">
        <v>25.802731278128903</v>
      </c>
      <c r="P65" s="31">
        <v>23.788271919921314</v>
      </c>
      <c r="Q65" s="31">
        <v>18.65678077121639</v>
      </c>
      <c r="R65" s="31">
        <v>18.807026168945903</v>
      </c>
      <c r="S65" s="31">
        <v>16.315999999999999</v>
      </c>
      <c r="T65" s="31">
        <v>16.574999999999999</v>
      </c>
      <c r="U65" s="65">
        <v>13.381</v>
      </c>
    </row>
    <row r="66" spans="1:22" x14ac:dyDescent="0.35">
      <c r="A66" s="7" t="s">
        <v>90</v>
      </c>
      <c r="B66" s="32">
        <v>20.638678403999997</v>
      </c>
      <c r="C66" s="32">
        <v>20.678596763000002</v>
      </c>
      <c r="D66" s="160">
        <v>-3.9918359000004955E-2</v>
      </c>
      <c r="E66" s="161">
        <v>-1.9304191409849657E-3</v>
      </c>
      <c r="F66" s="32">
        <v>22.710669947000003</v>
      </c>
      <c r="G66" s="32">
        <v>22.271829336000003</v>
      </c>
      <c r="H66" s="32">
        <v>19.389069129999999</v>
      </c>
      <c r="I66" s="32">
        <v>20.678596763000002</v>
      </c>
      <c r="J66" s="32">
        <v>22.748545190999998</v>
      </c>
      <c r="K66" s="32">
        <v>22.370076675</v>
      </c>
      <c r="L66" s="32">
        <v>16.745026054</v>
      </c>
      <c r="M66" s="32">
        <v>12.547363018</v>
      </c>
      <c r="N66" s="32">
        <v>13.358386698</v>
      </c>
      <c r="O66" s="32">
        <v>16.579521459999999</v>
      </c>
      <c r="P66" s="32">
        <v>14.714400213999999</v>
      </c>
      <c r="Q66" s="32">
        <v>10.727978147</v>
      </c>
      <c r="R66" s="32">
        <v>11.234071575</v>
      </c>
      <c r="S66" s="32">
        <v>11.321999999999999</v>
      </c>
      <c r="T66" s="32">
        <v>9.5299999999999994</v>
      </c>
      <c r="U66" s="66">
        <v>7.76</v>
      </c>
    </row>
    <row r="67" spans="1:22" ht="15" thickBot="1" x14ac:dyDescent="0.4">
      <c r="A67" s="70" t="s">
        <v>91</v>
      </c>
      <c r="B67" s="72">
        <v>52.938894997568703</v>
      </c>
      <c r="C67" s="72">
        <v>48.843389739316251</v>
      </c>
      <c r="D67" s="174">
        <v>4.0955052582524516</v>
      </c>
      <c r="E67" s="173">
        <v>8.3849734428972159E-2</v>
      </c>
      <c r="F67" s="72">
        <v>50.339784517674907</v>
      </c>
      <c r="G67" s="72">
        <v>39.712561936310244</v>
      </c>
      <c r="H67" s="72">
        <v>42.925118077238842</v>
      </c>
      <c r="I67" s="72">
        <v>48.843389739316251</v>
      </c>
      <c r="J67" s="72">
        <v>31.192348038309003</v>
      </c>
      <c r="K67" s="72">
        <v>32.127641711470318</v>
      </c>
      <c r="L67" s="72">
        <v>32.377309764495855</v>
      </c>
      <c r="M67" s="72">
        <v>25.313230298849518</v>
      </c>
      <c r="N67" s="72">
        <v>21.513713914881897</v>
      </c>
      <c r="O67" s="72">
        <v>9.2232098181289039</v>
      </c>
      <c r="P67" s="72">
        <v>9.073871705921313</v>
      </c>
      <c r="Q67" s="72">
        <v>7.9288026242163916</v>
      </c>
      <c r="R67" s="72">
        <v>7.5729545939459024</v>
      </c>
      <c r="S67" s="72">
        <v>4.9939999999999998</v>
      </c>
      <c r="T67" s="72">
        <v>7.0449999999999999</v>
      </c>
      <c r="U67" s="76">
        <v>5.6210000000000004</v>
      </c>
    </row>
    <row r="68" spans="1:22" x14ac:dyDescent="0.35">
      <c r="A68" s="41"/>
      <c r="B68" s="125"/>
      <c r="C68" s="125"/>
      <c r="D68" s="126"/>
      <c r="E68" s="127"/>
      <c r="F68" s="125"/>
      <c r="G68" s="127"/>
      <c r="H68" s="42"/>
      <c r="I68" s="43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</row>
    <row r="69" spans="1:22" x14ac:dyDescent="0.35">
      <c r="A69" s="16"/>
      <c r="B69" s="128"/>
      <c r="C69" s="128"/>
      <c r="F69" s="128"/>
      <c r="H69" s="13"/>
      <c r="I69" s="14"/>
      <c r="J69" s="13"/>
      <c r="K69" s="13"/>
      <c r="L69" s="13"/>
      <c r="M69" s="13"/>
      <c r="N69" s="14"/>
      <c r="O69" s="14"/>
      <c r="P69" s="14"/>
      <c r="Q69" s="14"/>
      <c r="R69" s="17"/>
      <c r="S69" s="13"/>
      <c r="T69" s="13"/>
      <c r="U69" s="13"/>
    </row>
    <row r="70" spans="1:22" ht="26" x14ac:dyDescent="0.35">
      <c r="A70" s="15" t="s">
        <v>74</v>
      </c>
      <c r="B70" s="188" t="s">
        <v>46</v>
      </c>
      <c r="C70" s="189"/>
      <c r="D70" s="189"/>
      <c r="E70" s="189"/>
      <c r="F70" s="189"/>
      <c r="G70" s="189"/>
      <c r="H70" s="189"/>
      <c r="I70" s="189"/>
      <c r="J70" s="189"/>
      <c r="K70" s="189"/>
      <c r="L70" s="189"/>
      <c r="M70" s="189"/>
      <c r="N70" s="189"/>
      <c r="O70" s="189"/>
      <c r="P70" s="189"/>
      <c r="Q70" s="189"/>
      <c r="R70" s="189"/>
      <c r="S70" s="189"/>
      <c r="T70" s="189"/>
      <c r="U70" s="189"/>
    </row>
    <row r="71" spans="1:22" ht="25.5" customHeight="1" x14ac:dyDescent="0.35">
      <c r="A71" s="7"/>
      <c r="B71" s="19" t="str">
        <f>+B54</f>
        <v>2021
1-3. hó</v>
      </c>
      <c r="C71" s="19" t="str">
        <f>+C54</f>
        <v>2020
1-3. hó</v>
      </c>
      <c r="D71" s="133" t="s">
        <v>72</v>
      </c>
      <c r="E71" s="134" t="s">
        <v>50</v>
      </c>
      <c r="F71" s="19" t="str">
        <f>+F54</f>
        <v>2020
10-12. hó</v>
      </c>
      <c r="G71" s="19" t="s">
        <v>105</v>
      </c>
      <c r="H71" s="19" t="s">
        <v>104</v>
      </c>
      <c r="I71" s="19" t="s">
        <v>71</v>
      </c>
      <c r="J71" s="19" t="s">
        <v>66</v>
      </c>
      <c r="K71" s="19" t="s">
        <v>65</v>
      </c>
      <c r="L71" s="19" t="s">
        <v>64</v>
      </c>
      <c r="M71" s="19" t="s">
        <v>61</v>
      </c>
      <c r="N71" s="19" t="s">
        <v>58</v>
      </c>
      <c r="O71" s="19" t="s">
        <v>57</v>
      </c>
      <c r="P71" s="19" t="s">
        <v>55</v>
      </c>
      <c r="Q71" s="19" t="s">
        <v>59</v>
      </c>
      <c r="R71" s="19" t="s">
        <v>52</v>
      </c>
      <c r="S71" s="19" t="s">
        <v>53</v>
      </c>
      <c r="T71" s="19" t="s">
        <v>54</v>
      </c>
      <c r="U71" s="63" t="s">
        <v>51</v>
      </c>
    </row>
    <row r="72" spans="1:22" x14ac:dyDescent="0.35">
      <c r="A72" s="7"/>
      <c r="B72" s="8"/>
      <c r="C72" s="10"/>
      <c r="D72" s="9"/>
      <c r="E72" s="159"/>
      <c r="F72" s="8"/>
      <c r="G72" s="8"/>
      <c r="H72" s="8"/>
      <c r="I72" s="8"/>
      <c r="J72" s="8"/>
      <c r="K72" s="8"/>
      <c r="L72" s="8"/>
      <c r="M72" s="8"/>
      <c r="N72" s="9"/>
      <c r="O72" s="8"/>
      <c r="P72" s="8"/>
      <c r="Q72" s="10"/>
      <c r="R72" s="10"/>
      <c r="S72" s="10"/>
      <c r="T72" s="10"/>
      <c r="U72" s="81"/>
    </row>
    <row r="73" spans="1:22" x14ac:dyDescent="0.35">
      <c r="A73" s="18" t="s">
        <v>39</v>
      </c>
      <c r="B73" s="31">
        <v>462.4948030281854</v>
      </c>
      <c r="C73" s="31">
        <v>334.89249846112023</v>
      </c>
      <c r="D73" s="162">
        <v>127.60230456706518</v>
      </c>
      <c r="E73" s="163">
        <v>0.38102467255437594</v>
      </c>
      <c r="F73" s="31">
        <v>402.69962115288769</v>
      </c>
      <c r="G73" s="31">
        <v>393.74068094041206</v>
      </c>
      <c r="H73" s="31">
        <v>223.8729050289557</v>
      </c>
      <c r="I73" s="31">
        <v>334.89249846112023</v>
      </c>
      <c r="J73" s="31">
        <v>384.95326182382342</v>
      </c>
      <c r="K73" s="31">
        <v>368.45758286131235</v>
      </c>
      <c r="L73" s="31">
        <v>379.55148937515054</v>
      </c>
      <c r="M73" s="31">
        <v>346.27398762023228</v>
      </c>
      <c r="N73" s="31">
        <v>354.55560650445676</v>
      </c>
      <c r="O73" s="31">
        <v>406.20835578522758</v>
      </c>
      <c r="P73" s="31">
        <v>413.45901679356712</v>
      </c>
      <c r="Q73" s="31">
        <v>385.9297456968327</v>
      </c>
      <c r="R73" s="31">
        <v>338.53237512194994</v>
      </c>
      <c r="S73" s="31">
        <v>343.32800411404338</v>
      </c>
      <c r="T73" s="31">
        <v>398.00942162642059</v>
      </c>
      <c r="U73" s="65">
        <v>341.53488518242199</v>
      </c>
      <c r="V73" s="33"/>
    </row>
    <row r="74" spans="1:22" x14ac:dyDescent="0.35">
      <c r="A74" s="7" t="s">
        <v>40</v>
      </c>
      <c r="B74" s="32">
        <v>287.95778330142292</v>
      </c>
      <c r="C74" s="32">
        <v>217.09127878707343</v>
      </c>
      <c r="D74" s="160">
        <v>70.866504514349486</v>
      </c>
      <c r="E74" s="161">
        <v>0.32643644143741252</v>
      </c>
      <c r="F74" s="32">
        <v>275.436829517592</v>
      </c>
      <c r="G74" s="32">
        <v>239.00278121144052</v>
      </c>
      <c r="H74" s="32">
        <v>134.8778959242114</v>
      </c>
      <c r="I74" s="32">
        <v>217.09127878707301</v>
      </c>
      <c r="J74" s="32">
        <v>232.16893311374582</v>
      </c>
      <c r="K74" s="32">
        <v>217.14367660233299</v>
      </c>
      <c r="L74" s="32">
        <v>221.92211002368103</v>
      </c>
      <c r="M74" s="32">
        <v>192.83311584008226</v>
      </c>
      <c r="N74" s="32">
        <v>215.08039959753549</v>
      </c>
      <c r="O74" s="32">
        <v>221.49831939847297</v>
      </c>
      <c r="P74" s="32">
        <v>243.48071288080317</v>
      </c>
      <c r="Q74" s="32">
        <v>219.9936879828</v>
      </c>
      <c r="R74" s="32">
        <v>185.25595821200002</v>
      </c>
      <c r="S74" s="32">
        <v>200.95609356229122</v>
      </c>
      <c r="T74" s="32">
        <v>229.24550813065881</v>
      </c>
      <c r="U74" s="66">
        <v>189.59087771725001</v>
      </c>
    </row>
    <row r="75" spans="1:22" x14ac:dyDescent="0.35">
      <c r="A75" s="18" t="s">
        <v>41</v>
      </c>
      <c r="B75" s="31">
        <v>174.53701972676248</v>
      </c>
      <c r="C75" s="31">
        <v>117.80121967404679</v>
      </c>
      <c r="D75" s="162">
        <v>56.735800052715689</v>
      </c>
      <c r="E75" s="163">
        <v>0.48162319719356317</v>
      </c>
      <c r="F75" s="31">
        <v>127.26279163529568</v>
      </c>
      <c r="G75" s="31">
        <v>154.73789972897154</v>
      </c>
      <c r="H75" s="31">
        <v>88.995009104744298</v>
      </c>
      <c r="I75" s="31">
        <f>117.801219674047</f>
        <v>117.801219674047</v>
      </c>
      <c r="J75" s="31">
        <v>152.78432871007763</v>
      </c>
      <c r="K75" s="31">
        <v>151.31390625897939</v>
      </c>
      <c r="L75" s="31">
        <v>157.62937935146951</v>
      </c>
      <c r="M75" s="31">
        <v>153.44087178015002</v>
      </c>
      <c r="N75" s="31">
        <v>139.4752069069213</v>
      </c>
      <c r="O75" s="31">
        <v>184.71003638675461</v>
      </c>
      <c r="P75" s="31">
        <v>169.97830391276395</v>
      </c>
      <c r="Q75" s="31">
        <v>165.9360577140327</v>
      </c>
      <c r="R75" s="31">
        <v>153.27641690994992</v>
      </c>
      <c r="S75" s="31">
        <v>142.37191055175217</v>
      </c>
      <c r="T75" s="31">
        <v>168.76391349576178</v>
      </c>
      <c r="U75" s="65">
        <v>151.94400746517201</v>
      </c>
    </row>
    <row r="76" spans="1:22" x14ac:dyDescent="0.35">
      <c r="A76" s="12" t="s">
        <v>42</v>
      </c>
      <c r="B76" s="32">
        <v>113.71182066212624</v>
      </c>
      <c r="C76" s="32">
        <v>117.14417713746485</v>
      </c>
      <c r="D76" s="160">
        <v>-3.432356475338608</v>
      </c>
      <c r="E76" s="161">
        <v>-2.930027389505541E-2</v>
      </c>
      <c r="F76" s="32">
        <v>124.44032866044235</v>
      </c>
      <c r="G76" s="32">
        <v>129.47626833806319</v>
      </c>
      <c r="H76" s="32">
        <v>68.850422450562505</v>
      </c>
      <c r="I76" s="32">
        <v>117.14417713746499</v>
      </c>
      <c r="J76" s="32">
        <v>156.93622215575999</v>
      </c>
      <c r="K76" s="32">
        <v>127.52526013695</v>
      </c>
      <c r="L76" s="32">
        <v>139.62810318002099</v>
      </c>
      <c r="M76" s="32">
        <v>118.709278009279</v>
      </c>
      <c r="N76" s="32">
        <v>155.86954442390231</v>
      </c>
      <c r="O76" s="32">
        <v>133.9625001414374</v>
      </c>
      <c r="P76" s="32">
        <v>140.00189262516557</v>
      </c>
      <c r="Q76" s="32">
        <v>139.44914698024255</v>
      </c>
      <c r="R76" s="32">
        <v>135.19738145236255</v>
      </c>
      <c r="S76" s="32">
        <v>125.46451281962091</v>
      </c>
      <c r="T76" s="32">
        <v>130.39143966502172</v>
      </c>
      <c r="U76" s="66">
        <v>129.07324143225003</v>
      </c>
    </row>
    <row r="77" spans="1:22" x14ac:dyDescent="0.35">
      <c r="A77" s="18" t="s">
        <v>73</v>
      </c>
      <c r="B77" s="31">
        <v>60.825199064636237</v>
      </c>
      <c r="C77" s="31">
        <v>0.65704253658194034</v>
      </c>
      <c r="D77" s="162">
        <v>60.168156528054297</v>
      </c>
      <c r="E77" s="163">
        <v>91.574218072790899</v>
      </c>
      <c r="F77" s="31">
        <v>2.8224629748533374</v>
      </c>
      <c r="G77" s="31">
        <v>25.261631390908349</v>
      </c>
      <c r="H77" s="31">
        <v>20.144586654181794</v>
      </c>
      <c r="I77" s="31">
        <f>0.657042536581963</f>
        <v>0.65704253658196299</v>
      </c>
      <c r="J77" s="31">
        <v>-4.1518934456823615</v>
      </c>
      <c r="K77" s="31">
        <v>23.788646122029391</v>
      </c>
      <c r="L77" s="31">
        <v>18.001276171448524</v>
      </c>
      <c r="M77" s="31">
        <v>34.731593770871015</v>
      </c>
      <c r="N77" s="31">
        <v>-16.394337516981011</v>
      </c>
      <c r="O77" s="31">
        <v>50.747536245317207</v>
      </c>
      <c r="P77" s="31">
        <v>29.976411287598381</v>
      </c>
      <c r="Q77" s="31">
        <v>26.486910733790154</v>
      </c>
      <c r="R77" s="31">
        <v>18.079035457587366</v>
      </c>
      <c r="S77" s="31">
        <v>16.907397732131258</v>
      </c>
      <c r="T77" s="31">
        <v>38.372473830740063</v>
      </c>
      <c r="U77" s="65">
        <v>22.870766032921978</v>
      </c>
    </row>
    <row r="78" spans="1:22" x14ac:dyDescent="0.35">
      <c r="A78" s="11"/>
      <c r="B78" s="32"/>
      <c r="C78" s="32"/>
      <c r="D78" s="160"/>
      <c r="E78" s="161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66"/>
    </row>
    <row r="79" spans="1:22" x14ac:dyDescent="0.35">
      <c r="A79" s="11" t="s">
        <v>86</v>
      </c>
      <c r="B79" s="44">
        <v>0.37738158047178277</v>
      </c>
      <c r="C79" s="44">
        <v>0.35175831114569761</v>
      </c>
      <c r="D79" s="44">
        <v>2.5623269326085163E-2</v>
      </c>
      <c r="E79" s="161"/>
      <c r="F79" s="44">
        <v>0.31602411561986421</v>
      </c>
      <c r="G79" s="44">
        <v>0.39299444334630301</v>
      </c>
      <c r="H79" s="44">
        <v>0.39752469863753137</v>
      </c>
      <c r="I79" s="44">
        <v>0.40199829883521987</v>
      </c>
      <c r="J79" s="44">
        <v>0.39689059390280074</v>
      </c>
      <c r="K79" s="44">
        <v>0.41066845492479398</v>
      </c>
      <c r="L79" s="44">
        <v>0.41530433620738044</v>
      </c>
      <c r="M79" s="44">
        <v>0.44311983361693524</v>
      </c>
      <c r="N79" s="44">
        <v>0.39338034527785165</v>
      </c>
      <c r="O79" s="44">
        <v>0.45471747135702789</v>
      </c>
      <c r="P79" s="44">
        <v>0.41111282378352665</v>
      </c>
      <c r="Q79" s="44">
        <v>0.42996441597011248</v>
      </c>
      <c r="R79" s="44">
        <v>0.45276738112487752</v>
      </c>
      <c r="S79" s="44">
        <v>0.41468190431812385</v>
      </c>
      <c r="T79" s="44">
        <v>0.42401989582590055</v>
      </c>
      <c r="U79" s="68">
        <v>0.44488576147650355</v>
      </c>
    </row>
    <row r="80" spans="1:22" x14ac:dyDescent="0.35">
      <c r="A80" s="59" t="s">
        <v>87</v>
      </c>
      <c r="B80" s="60">
        <v>0.13151542172232672</v>
      </c>
      <c r="C80" s="60">
        <v>1.9619505948958141E-3</v>
      </c>
      <c r="D80" s="60">
        <v>0.1295534711274309</v>
      </c>
      <c r="E80" s="172"/>
      <c r="F80" s="60">
        <v>7.008854308759754E-3</v>
      </c>
      <c r="G80" s="60">
        <v>6.4158042624839651E-2</v>
      </c>
      <c r="H80" s="60">
        <v>8.9982245290363722E-2</v>
      </c>
      <c r="I80" s="61">
        <v>1.9619505948958991E-3</v>
      </c>
      <c r="J80" s="60">
        <v>-1.0785448150280916E-2</v>
      </c>
      <c r="K80" s="60">
        <v>6.456278070679157E-2</v>
      </c>
      <c r="L80" s="60">
        <v>4.7427757960016789E-2</v>
      </c>
      <c r="M80" s="60">
        <v>0.10030090336719737</v>
      </c>
      <c r="N80" s="60">
        <v>-4.6239115152096555E-2</v>
      </c>
      <c r="O80" s="60">
        <v>0.12492981870650806</v>
      </c>
      <c r="P80" s="60">
        <v>7.2501529946231838E-2</v>
      </c>
      <c r="Q80" s="60">
        <v>6.8631431054803849E-2</v>
      </c>
      <c r="R80" s="60">
        <v>5.3404155071061471E-2</v>
      </c>
      <c r="S80" s="60">
        <v>4.9245612153779109E-2</v>
      </c>
      <c r="T80" s="60">
        <v>9.6410968549275236E-2</v>
      </c>
      <c r="U80" s="69">
        <v>6.6964655808750412E-2</v>
      </c>
    </row>
    <row r="81" spans="1:22" x14ac:dyDescent="0.35">
      <c r="A81" s="59"/>
      <c r="B81" s="60"/>
      <c r="C81" s="60"/>
      <c r="D81" s="60"/>
      <c r="E81" s="172"/>
      <c r="F81" s="60"/>
      <c r="G81" s="60"/>
      <c r="H81" s="60"/>
      <c r="I81" s="61"/>
      <c r="J81" s="78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9"/>
    </row>
    <row r="82" spans="1:22" x14ac:dyDescent="0.35">
      <c r="A82" s="18" t="s">
        <v>101</v>
      </c>
      <c r="B82" s="47">
        <v>489.99584210096759</v>
      </c>
      <c r="C82" s="47">
        <v>357.13348486514059</v>
      </c>
      <c r="D82" s="175">
        <v>132.86235723582701</v>
      </c>
      <c r="E82" s="163">
        <v>0.37202436306412989</v>
      </c>
      <c r="F82" s="47">
        <v>414.79822331306025</v>
      </c>
      <c r="G82" s="47">
        <v>402.89857895985307</v>
      </c>
      <c r="H82" s="47">
        <v>240.15971840832788</v>
      </c>
      <c r="I82" s="47">
        <v>357.13348486514059</v>
      </c>
      <c r="J82" s="79">
        <v>426.01621458316674</v>
      </c>
      <c r="K82" s="47">
        <v>434.09645030967505</v>
      </c>
      <c r="L82" s="47">
        <v>469.92904496974421</v>
      </c>
      <c r="M82" s="47">
        <v>407.22475730645158</v>
      </c>
      <c r="N82" s="47">
        <v>432.83092547017247</v>
      </c>
      <c r="O82" s="47">
        <v>450.86069298829841</v>
      </c>
      <c r="P82" s="47">
        <v>471.08039969528363</v>
      </c>
      <c r="Q82" s="47">
        <v>452.00745438788192</v>
      </c>
      <c r="R82" s="47">
        <v>390.02750187283607</v>
      </c>
      <c r="S82" s="47">
        <v>402.45778796065383</v>
      </c>
      <c r="T82" s="47">
        <v>460.14640900000001</v>
      </c>
      <c r="U82" s="65">
        <v>405.51657281999996</v>
      </c>
    </row>
    <row r="83" spans="1:22" x14ac:dyDescent="0.35">
      <c r="A83" s="7" t="s">
        <v>90</v>
      </c>
      <c r="B83" s="39">
        <v>189.34578099999999</v>
      </c>
      <c r="C83" s="39">
        <v>146.57019099999999</v>
      </c>
      <c r="D83" s="176">
        <v>42.775589999999994</v>
      </c>
      <c r="E83" s="161">
        <v>0.29184372148358595</v>
      </c>
      <c r="F83" s="39">
        <v>133.65695099999999</v>
      </c>
      <c r="G83" s="39">
        <v>169.411283</v>
      </c>
      <c r="H83" s="39">
        <v>106.332256</v>
      </c>
      <c r="I83" s="39">
        <v>146.57019099999999</v>
      </c>
      <c r="J83" s="80">
        <v>184.87415500000003</v>
      </c>
      <c r="K83" s="39">
        <v>213.88286899999997</v>
      </c>
      <c r="L83" s="39">
        <v>275.77099399999997</v>
      </c>
      <c r="M83" s="39">
        <v>238.122781</v>
      </c>
      <c r="N83" s="39">
        <v>269.59786300000002</v>
      </c>
      <c r="O83" s="39">
        <v>243.01565499999998</v>
      </c>
      <c r="P83" s="39">
        <v>257.12628100000001</v>
      </c>
      <c r="Q83" s="39">
        <v>243.57170000000002</v>
      </c>
      <c r="R83" s="39">
        <v>215.35097200000001</v>
      </c>
      <c r="S83" s="39">
        <v>201.44847200000001</v>
      </c>
      <c r="T83" s="39">
        <v>245.14640900000001</v>
      </c>
      <c r="U83" s="66">
        <v>248.49060800000001</v>
      </c>
    </row>
    <row r="84" spans="1:22" x14ac:dyDescent="0.35">
      <c r="A84" s="7" t="s">
        <v>91</v>
      </c>
      <c r="B84" s="39">
        <v>217.42798470806446</v>
      </c>
      <c r="C84" s="39">
        <v>137.83392398156249</v>
      </c>
      <c r="D84" s="176">
        <v>79.594060726501965</v>
      </c>
      <c r="E84" s="161">
        <v>0.57746350410185632</v>
      </c>
      <c r="F84" s="39">
        <v>168.64581896317458</v>
      </c>
      <c r="G84" s="39">
        <v>153.318027825</v>
      </c>
      <c r="H84" s="39">
        <v>93.016510928852455</v>
      </c>
      <c r="I84" s="39">
        <v>137.83392398156249</v>
      </c>
      <c r="J84" s="80">
        <v>152.49218144</v>
      </c>
      <c r="K84" s="39">
        <v>153.14293143750004</v>
      </c>
      <c r="L84" s="39">
        <v>116.23463398524591</v>
      </c>
      <c r="M84" s="39">
        <v>112.90097417903226</v>
      </c>
      <c r="N84" s="39">
        <v>114.56359143293103</v>
      </c>
      <c r="O84" s="39">
        <v>117.27626019421874</v>
      </c>
      <c r="P84" s="39">
        <v>154.98026100885249</v>
      </c>
      <c r="Q84" s="39">
        <v>137.42633887908192</v>
      </c>
      <c r="R84" s="39">
        <v>116.70540188306558</v>
      </c>
      <c r="S84" s="39">
        <v>133.32445733449998</v>
      </c>
      <c r="T84" s="39">
        <v>122</v>
      </c>
      <c r="U84" s="66">
        <v>132.02596481999998</v>
      </c>
    </row>
    <row r="85" spans="1:22" x14ac:dyDescent="0.35">
      <c r="A85" s="7" t="s">
        <v>92</v>
      </c>
      <c r="B85" s="39">
        <v>83.222076392903176</v>
      </c>
      <c r="C85" s="39">
        <v>72.729369883578087</v>
      </c>
      <c r="D85" s="176">
        <v>10.492706509325089</v>
      </c>
      <c r="E85" s="161">
        <v>0.1442705543320579</v>
      </c>
      <c r="F85" s="39">
        <v>112.49545334988571</v>
      </c>
      <c r="G85" s="39">
        <v>80.169268134853112</v>
      </c>
      <c r="H85" s="39">
        <v>40.810951479475406</v>
      </c>
      <c r="I85" s="39">
        <v>72.729369883578087</v>
      </c>
      <c r="J85" s="80">
        <v>88.649878143166688</v>
      </c>
      <c r="K85" s="39">
        <v>67.070649872174997</v>
      </c>
      <c r="L85" s="39">
        <v>77.923416984498331</v>
      </c>
      <c r="M85" s="39">
        <v>56.201002127419343</v>
      </c>
      <c r="N85" s="39">
        <v>48.669471037241387</v>
      </c>
      <c r="O85" s="39">
        <v>90.568777794079693</v>
      </c>
      <c r="P85" s="39">
        <v>58.973857686431138</v>
      </c>
      <c r="Q85" s="39">
        <v>71.009415508799961</v>
      </c>
      <c r="R85" s="39">
        <v>57.971127989770487</v>
      </c>
      <c r="S85" s="39">
        <v>67.684858626153854</v>
      </c>
      <c r="T85" s="39">
        <v>93</v>
      </c>
      <c r="U85" s="66">
        <v>25</v>
      </c>
    </row>
    <row r="86" spans="1:22" x14ac:dyDescent="0.35">
      <c r="A86" s="7"/>
      <c r="B86" s="39"/>
      <c r="C86" s="74"/>
      <c r="D86" s="176"/>
      <c r="E86" s="161"/>
      <c r="F86" s="39"/>
      <c r="G86" s="39"/>
      <c r="H86" s="39"/>
      <c r="I86" s="39"/>
      <c r="J86" s="73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5"/>
    </row>
    <row r="87" spans="1:22" x14ac:dyDescent="0.35">
      <c r="A87" s="18" t="s">
        <v>93</v>
      </c>
      <c r="B87" s="18">
        <v>22</v>
      </c>
      <c r="C87" s="18">
        <v>23</v>
      </c>
      <c r="D87" s="175">
        <v>-1</v>
      </c>
      <c r="E87" s="163">
        <v>-4.3478260869565216E-2</v>
      </c>
      <c r="F87" s="18">
        <v>22</v>
      </c>
      <c r="G87" s="18">
        <v>22</v>
      </c>
      <c r="H87" s="18">
        <v>22</v>
      </c>
      <c r="I87" s="18">
        <v>23</v>
      </c>
      <c r="J87" s="82">
        <v>25</v>
      </c>
      <c r="K87" s="18">
        <v>29</v>
      </c>
      <c r="L87" s="18">
        <v>29</v>
      </c>
      <c r="M87" s="18">
        <v>29</v>
      </c>
      <c r="N87" s="18">
        <v>28</v>
      </c>
      <c r="O87" s="18">
        <v>29</v>
      </c>
      <c r="P87" s="18">
        <v>29</v>
      </c>
      <c r="Q87" s="18">
        <v>29</v>
      </c>
      <c r="R87" s="18">
        <v>30</v>
      </c>
      <c r="S87" s="18">
        <v>29</v>
      </c>
      <c r="T87" s="18">
        <v>27</v>
      </c>
      <c r="U87" s="83">
        <v>28</v>
      </c>
    </row>
    <row r="88" spans="1:22" x14ac:dyDescent="0.35">
      <c r="A88" s="7" t="s">
        <v>90</v>
      </c>
      <c r="B88" s="7">
        <v>13</v>
      </c>
      <c r="C88" s="7">
        <v>13</v>
      </c>
      <c r="D88" s="176">
        <v>0</v>
      </c>
      <c r="E88" s="161">
        <v>0</v>
      </c>
      <c r="F88" s="7">
        <v>13</v>
      </c>
      <c r="G88" s="7">
        <v>13</v>
      </c>
      <c r="H88" s="7">
        <v>13</v>
      </c>
      <c r="I88" s="7">
        <v>13</v>
      </c>
      <c r="J88" s="84">
        <v>15</v>
      </c>
      <c r="K88" s="7">
        <v>18</v>
      </c>
      <c r="L88" s="7">
        <v>18</v>
      </c>
      <c r="M88" s="7">
        <v>18</v>
      </c>
      <c r="N88" s="7">
        <v>18</v>
      </c>
      <c r="O88" s="7">
        <v>19</v>
      </c>
      <c r="P88" s="7">
        <v>19</v>
      </c>
      <c r="Q88" s="7">
        <v>19</v>
      </c>
      <c r="R88" s="7">
        <v>20</v>
      </c>
      <c r="S88" s="7">
        <v>20</v>
      </c>
      <c r="T88" s="7">
        <v>18</v>
      </c>
      <c r="U88" s="85">
        <v>18</v>
      </c>
    </row>
    <row r="89" spans="1:22" x14ac:dyDescent="0.35">
      <c r="A89" s="7" t="s">
        <v>91</v>
      </c>
      <c r="B89" s="7">
        <v>8</v>
      </c>
      <c r="C89" s="7">
        <v>9</v>
      </c>
      <c r="D89" s="176">
        <v>-1</v>
      </c>
      <c r="E89" s="161">
        <v>-0.1111111111111111</v>
      </c>
      <c r="F89" s="7">
        <v>8</v>
      </c>
      <c r="G89" s="7">
        <v>8</v>
      </c>
      <c r="H89" s="7">
        <v>8</v>
      </c>
      <c r="I89" s="7">
        <v>9</v>
      </c>
      <c r="J89" s="84">
        <v>9</v>
      </c>
      <c r="K89" s="7">
        <v>10</v>
      </c>
      <c r="L89" s="7">
        <v>10</v>
      </c>
      <c r="M89" s="7">
        <v>10</v>
      </c>
      <c r="N89" s="7">
        <v>9</v>
      </c>
      <c r="O89" s="7">
        <v>9</v>
      </c>
      <c r="P89" s="7">
        <v>9</v>
      </c>
      <c r="Q89" s="7">
        <v>9</v>
      </c>
      <c r="R89" s="7">
        <v>9</v>
      </c>
      <c r="S89" s="7">
        <v>8</v>
      </c>
      <c r="T89" s="7">
        <v>8</v>
      </c>
      <c r="U89" s="85">
        <v>9</v>
      </c>
    </row>
    <row r="90" spans="1:22" ht="15" thickBot="1" x14ac:dyDescent="0.4">
      <c r="A90" s="7" t="s">
        <v>92</v>
      </c>
      <c r="B90" s="70">
        <v>1</v>
      </c>
      <c r="C90" s="70">
        <v>1</v>
      </c>
      <c r="D90" s="177">
        <v>0</v>
      </c>
      <c r="E90" s="173">
        <v>0</v>
      </c>
      <c r="F90" s="70">
        <v>1</v>
      </c>
      <c r="G90" s="70">
        <v>1</v>
      </c>
      <c r="H90" s="70">
        <v>1</v>
      </c>
      <c r="I90" s="70">
        <v>1</v>
      </c>
      <c r="J90" s="86">
        <v>1</v>
      </c>
      <c r="K90" s="70">
        <v>1</v>
      </c>
      <c r="L90" s="70">
        <v>1</v>
      </c>
      <c r="M90" s="70">
        <v>1</v>
      </c>
      <c r="N90" s="70">
        <v>1</v>
      </c>
      <c r="O90" s="70">
        <v>1</v>
      </c>
      <c r="P90" s="70">
        <v>1</v>
      </c>
      <c r="Q90" s="70">
        <v>1</v>
      </c>
      <c r="R90" s="70">
        <v>1</v>
      </c>
      <c r="S90" s="70">
        <v>1</v>
      </c>
      <c r="T90" s="70">
        <v>1</v>
      </c>
      <c r="U90" s="87">
        <v>1</v>
      </c>
    </row>
    <row r="91" spans="1:22" x14ac:dyDescent="0.35">
      <c r="A91" s="56"/>
      <c r="B91" s="129"/>
      <c r="C91" s="129"/>
      <c r="D91" s="130"/>
      <c r="E91" s="131"/>
      <c r="F91" s="129"/>
      <c r="G91" s="131"/>
      <c r="H91" s="57"/>
      <c r="I91" s="58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</row>
    <row r="92" spans="1:22" x14ac:dyDescent="0.35">
      <c r="A92" s="41"/>
      <c r="B92" s="125"/>
      <c r="C92" s="125"/>
      <c r="D92" s="126"/>
      <c r="E92" s="127"/>
      <c r="F92" s="125"/>
      <c r="G92" s="127"/>
      <c r="H92" s="42"/>
      <c r="I92" s="43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</row>
    <row r="93" spans="1:22" ht="26" x14ac:dyDescent="0.35">
      <c r="A93" s="15" t="s">
        <v>74</v>
      </c>
      <c r="B93" s="188" t="s">
        <v>47</v>
      </c>
      <c r="C93" s="189"/>
      <c r="D93" s="189"/>
      <c r="E93" s="189"/>
      <c r="F93" s="189"/>
      <c r="G93" s="189"/>
      <c r="H93" s="189"/>
      <c r="I93" s="189"/>
      <c r="J93" s="189"/>
      <c r="K93" s="189"/>
      <c r="L93" s="189"/>
      <c r="M93" s="189"/>
      <c r="N93" s="189"/>
      <c r="O93" s="189"/>
      <c r="P93" s="189"/>
      <c r="Q93" s="189"/>
      <c r="R93" s="189"/>
      <c r="S93" s="189"/>
      <c r="T93" s="189"/>
      <c r="U93" s="189"/>
    </row>
    <row r="94" spans="1:22" ht="25.5" customHeight="1" x14ac:dyDescent="0.35">
      <c r="A94" s="7"/>
      <c r="B94" s="19" t="str">
        <f>+B71</f>
        <v>2021
1-3. hó</v>
      </c>
      <c r="C94" s="19" t="str">
        <f>+C71</f>
        <v>2020
1-3. hó</v>
      </c>
      <c r="D94" s="133" t="s">
        <v>72</v>
      </c>
      <c r="E94" s="134" t="s">
        <v>50</v>
      </c>
      <c r="F94" s="19" t="str">
        <f>+F71</f>
        <v>2020
10-12. hó</v>
      </c>
      <c r="G94" s="19" t="s">
        <v>105</v>
      </c>
      <c r="H94" s="19" t="s">
        <v>104</v>
      </c>
      <c r="I94" s="19" t="s">
        <v>71</v>
      </c>
      <c r="J94" s="19" t="s">
        <v>66</v>
      </c>
      <c r="K94" s="19" t="s">
        <v>65</v>
      </c>
      <c r="L94" s="19" t="s">
        <v>64</v>
      </c>
      <c r="M94" s="19" t="s">
        <v>61</v>
      </c>
      <c r="N94" s="19" t="s">
        <v>58</v>
      </c>
      <c r="O94" s="19" t="s">
        <v>57</v>
      </c>
      <c r="P94" s="19" t="s">
        <v>55</v>
      </c>
      <c r="Q94" s="19" t="s">
        <v>59</v>
      </c>
      <c r="R94" s="19" t="s">
        <v>52</v>
      </c>
      <c r="S94" s="19" t="s">
        <v>53</v>
      </c>
      <c r="T94" s="19" t="s">
        <v>54</v>
      </c>
      <c r="U94" s="63" t="s">
        <v>51</v>
      </c>
    </row>
    <row r="95" spans="1:22" x14ac:dyDescent="0.35">
      <c r="A95" s="7"/>
      <c r="B95" s="8"/>
      <c r="C95" s="10"/>
      <c r="D95" s="9"/>
      <c r="E95" s="159"/>
      <c r="F95" s="8"/>
      <c r="G95" s="8"/>
      <c r="H95" s="8"/>
      <c r="I95" s="118"/>
      <c r="J95" s="99"/>
      <c r="K95" s="8"/>
      <c r="L95" s="8"/>
      <c r="M95" s="8"/>
      <c r="N95" s="9"/>
      <c r="O95" s="8"/>
      <c r="P95" s="8"/>
      <c r="Q95" s="10"/>
      <c r="R95" s="10"/>
      <c r="S95" s="10"/>
      <c r="T95" s="10"/>
      <c r="U95" s="81"/>
    </row>
    <row r="96" spans="1:22" x14ac:dyDescent="0.35">
      <c r="A96" s="18" t="s">
        <v>39</v>
      </c>
      <c r="B96" s="31">
        <v>75.294120200000009</v>
      </c>
      <c r="C96" s="31">
        <v>108.60656037078124</v>
      </c>
      <c r="D96" s="162">
        <v>-33.31244017078123</v>
      </c>
      <c r="E96" s="163">
        <v>-0.30672585575910916</v>
      </c>
      <c r="F96" s="31">
        <v>85.467023222380931</v>
      </c>
      <c r="G96" s="31">
        <v>105.62228467729909</v>
      </c>
      <c r="H96" s="31">
        <v>71.185135759538767</v>
      </c>
      <c r="I96" s="119">
        <v>108.60656037078124</v>
      </c>
      <c r="J96" s="100">
        <v>107.85099395437854</v>
      </c>
      <c r="K96" s="31">
        <v>109.51741179465637</v>
      </c>
      <c r="L96" s="31">
        <v>111.10460694969503</v>
      </c>
      <c r="M96" s="31">
        <v>138.9516113162903</v>
      </c>
      <c r="N96" s="31">
        <v>114.81302524786878</v>
      </c>
      <c r="O96" s="31">
        <v>135.98522728000003</v>
      </c>
      <c r="P96" s="31">
        <v>114.74070441999999</v>
      </c>
      <c r="Q96" s="31">
        <v>83.229006080000005</v>
      </c>
      <c r="R96" s="31">
        <v>91.585720659999993</v>
      </c>
      <c r="S96" s="31">
        <v>84.856983279999966</v>
      </c>
      <c r="T96" s="31">
        <v>69.915078919999999</v>
      </c>
      <c r="U96" s="65">
        <v>62.924000429999992</v>
      </c>
      <c r="V96" s="33"/>
    </row>
    <row r="97" spans="1:22" x14ac:dyDescent="0.35">
      <c r="A97" s="7" t="s">
        <v>40</v>
      </c>
      <c r="B97" s="32">
        <v>21.431612000000001</v>
      </c>
      <c r="C97" s="32">
        <v>27.062002</v>
      </c>
      <c r="D97" s="160">
        <v>-5.6303899999999985</v>
      </c>
      <c r="E97" s="161">
        <v>-0.20805519118652044</v>
      </c>
      <c r="F97" s="32">
        <v>17.085193</v>
      </c>
      <c r="G97" s="32">
        <v>25.867035999999999</v>
      </c>
      <c r="H97" s="32">
        <v>20.478666</v>
      </c>
      <c r="I97" s="40">
        <v>27.062002</v>
      </c>
      <c r="J97" s="101">
        <v>18.550766500000002</v>
      </c>
      <c r="K97" s="32">
        <v>29.633303099999992</v>
      </c>
      <c r="L97" s="32">
        <v>25.136894999999999</v>
      </c>
      <c r="M97" s="32">
        <v>28.706372999999999</v>
      </c>
      <c r="N97" s="32">
        <v>27.357472400000006</v>
      </c>
      <c r="O97" s="32">
        <v>35.074822909999995</v>
      </c>
      <c r="P97" s="32">
        <v>35.203142820000004</v>
      </c>
      <c r="Q97" s="32">
        <v>26.515268320000001</v>
      </c>
      <c r="R97" s="32">
        <v>31.320331260000007</v>
      </c>
      <c r="S97" s="32">
        <v>35.522782910000004</v>
      </c>
      <c r="T97" s="32">
        <v>22.845104509999999</v>
      </c>
      <c r="U97" s="66">
        <v>24.00504475</v>
      </c>
    </row>
    <row r="98" spans="1:22" x14ac:dyDescent="0.35">
      <c r="A98" s="18" t="s">
        <v>41</v>
      </c>
      <c r="B98" s="31">
        <v>53.862508200000008</v>
      </c>
      <c r="C98" s="31">
        <v>81.544558370781232</v>
      </c>
      <c r="D98" s="162">
        <v>-27.682050170781224</v>
      </c>
      <c r="E98" s="163">
        <v>-0.33947145859704797</v>
      </c>
      <c r="F98" s="31">
        <v>68.381830222380927</v>
      </c>
      <c r="G98" s="31">
        <v>79.755248677299093</v>
      </c>
      <c r="H98" s="31">
        <v>50.706469759538763</v>
      </c>
      <c r="I98" s="119">
        <v>81.544558370781232</v>
      </c>
      <c r="J98" s="100">
        <v>89.300227454378543</v>
      </c>
      <c r="K98" s="31">
        <v>79.884108694656376</v>
      </c>
      <c r="L98" s="31">
        <v>85.967711949695016</v>
      </c>
      <c r="M98" s="31">
        <v>110.24523831629031</v>
      </c>
      <c r="N98" s="31">
        <v>87.455552847868759</v>
      </c>
      <c r="O98" s="31">
        <v>100.91040437000004</v>
      </c>
      <c r="P98" s="31">
        <v>79.537561599999989</v>
      </c>
      <c r="Q98" s="31">
        <v>56.713737760000001</v>
      </c>
      <c r="R98" s="31">
        <v>60.265389399999982</v>
      </c>
      <c r="S98" s="31">
        <v>49.334200369999969</v>
      </c>
      <c r="T98" s="31">
        <v>47.06997441</v>
      </c>
      <c r="U98" s="65">
        <v>38.918955679999989</v>
      </c>
    </row>
    <row r="99" spans="1:22" x14ac:dyDescent="0.35">
      <c r="A99" s="12" t="s">
        <v>42</v>
      </c>
      <c r="B99" s="32">
        <v>38.880712883275841</v>
      </c>
      <c r="C99" s="32">
        <v>42.727921997250547</v>
      </c>
      <c r="D99" s="160">
        <v>-3.8472091139747064</v>
      </c>
      <c r="E99" s="161">
        <v>-9.0039696155180829E-2</v>
      </c>
      <c r="F99" s="32">
        <v>38.330827720195146</v>
      </c>
      <c r="G99" s="32">
        <v>42.478032015186812</v>
      </c>
      <c r="H99" s="32">
        <v>30.615819325828596</v>
      </c>
      <c r="I99" s="40">
        <v>42.727921997250547</v>
      </c>
      <c r="J99" s="101">
        <v>43.897940905540104</v>
      </c>
      <c r="K99" s="32">
        <v>41.732413300454603</v>
      </c>
      <c r="L99" s="32">
        <v>44.797182728429597</v>
      </c>
      <c r="M99" s="32">
        <v>43.383165663372402</v>
      </c>
      <c r="N99" s="32">
        <v>50.890135976985754</v>
      </c>
      <c r="O99" s="32">
        <v>38.51570206153886</v>
      </c>
      <c r="P99" s="32">
        <v>39.079590484590163</v>
      </c>
      <c r="Q99" s="32">
        <v>47.76716081</v>
      </c>
      <c r="R99" s="32">
        <v>38.283900399999965</v>
      </c>
      <c r="S99" s="32">
        <v>33.552260590000003</v>
      </c>
      <c r="T99" s="32">
        <v>36.584396350000013</v>
      </c>
      <c r="U99" s="66">
        <v>42.619205099999995</v>
      </c>
    </row>
    <row r="100" spans="1:22" x14ac:dyDescent="0.35">
      <c r="A100" s="18" t="s">
        <v>73</v>
      </c>
      <c r="B100" s="31">
        <v>14.981795316724167</v>
      </c>
      <c r="C100" s="31">
        <v>38.816636373530685</v>
      </c>
      <c r="D100" s="162">
        <v>-23.834841056806518</v>
      </c>
      <c r="E100" s="163">
        <v>-0.61403674515856943</v>
      </c>
      <c r="F100" s="31">
        <v>30.051002502185781</v>
      </c>
      <c r="G100" s="31">
        <v>37.277216662112281</v>
      </c>
      <c r="H100" s="31">
        <v>20.090650433710167</v>
      </c>
      <c r="I100" s="31">
        <v>38.816636373530685</v>
      </c>
      <c r="J100" s="31">
        <v>45.40228654883844</v>
      </c>
      <c r="K100" s="31">
        <v>38.151695394201774</v>
      </c>
      <c r="L100" s="31">
        <v>41.170529221265419</v>
      </c>
      <c r="M100" s="31">
        <v>66.862072652917902</v>
      </c>
      <c r="N100" s="31">
        <v>36.565416870883006</v>
      </c>
      <c r="O100" s="31">
        <v>62.394702308461177</v>
      </c>
      <c r="P100" s="31">
        <v>40.457971115409826</v>
      </c>
      <c r="Q100" s="31">
        <v>8.9465769500000007</v>
      </c>
      <c r="R100" s="31">
        <v>21.981489000000018</v>
      </c>
      <c r="S100" s="31">
        <v>15.781939779999966</v>
      </c>
      <c r="T100" s="31">
        <v>10.485578059999987</v>
      </c>
      <c r="U100" s="65">
        <v>-3.7002494200000058</v>
      </c>
    </row>
    <row r="101" spans="1:22" x14ac:dyDescent="0.35">
      <c r="A101" s="11"/>
      <c r="B101" s="32"/>
      <c r="C101" s="32"/>
      <c r="D101" s="160"/>
      <c r="E101" s="161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66"/>
    </row>
    <row r="102" spans="1:22" x14ac:dyDescent="0.35">
      <c r="A102" s="11" t="s">
        <v>86</v>
      </c>
      <c r="B102" s="44">
        <v>0.71536141277602716</v>
      </c>
      <c r="C102" s="44">
        <v>0.75082534694395331</v>
      </c>
      <c r="D102" s="44">
        <v>-3.5463934167926148E-2</v>
      </c>
      <c r="E102" s="161"/>
      <c r="F102" s="44">
        <v>0.80009607968274288</v>
      </c>
      <c r="G102" s="44">
        <v>0.75509868888909315</v>
      </c>
      <c r="H102" s="44">
        <v>0.71231822793488353</v>
      </c>
      <c r="I102" s="44">
        <v>0.75082534694395331</v>
      </c>
      <c r="J102" s="44">
        <v>0.82799633253406035</v>
      </c>
      <c r="K102" s="44">
        <v>0.72941925293521337</v>
      </c>
      <c r="L102" s="44">
        <v>0.77375470117651135</v>
      </c>
      <c r="M102" s="44">
        <v>0.79340741191797515</v>
      </c>
      <c r="N102" s="44">
        <v>0.76172152644755919</v>
      </c>
      <c r="O102" s="44">
        <v>0.74206887313002556</v>
      </c>
      <c r="P102" s="44">
        <v>0.69319394544466573</v>
      </c>
      <c r="Q102" s="44">
        <v>0.68141793866295319</v>
      </c>
      <c r="R102" s="44">
        <v>0.6580216759305455</v>
      </c>
      <c r="S102" s="44">
        <v>0.58138055894838303</v>
      </c>
      <c r="T102" s="44">
        <v>0.67324495855693156</v>
      </c>
      <c r="U102" s="68">
        <v>0.61850733287842219</v>
      </c>
    </row>
    <row r="103" spans="1:22" x14ac:dyDescent="0.35">
      <c r="A103" s="59" t="s">
        <v>87</v>
      </c>
      <c r="B103" s="60">
        <v>0.1989769623036802</v>
      </c>
      <c r="C103" s="60">
        <v>0.35740600053082655</v>
      </c>
      <c r="D103" s="60">
        <v>-0.15842903822714635</v>
      </c>
      <c r="E103" s="172"/>
      <c r="F103" s="60">
        <v>0.35160932683936552</v>
      </c>
      <c r="G103" s="60">
        <v>0.35292946726160052</v>
      </c>
      <c r="H103" s="60">
        <v>0.28223097728682817</v>
      </c>
      <c r="I103" s="60">
        <v>0.35740600053082655</v>
      </c>
      <c r="J103" s="60">
        <v>0.42097235161359581</v>
      </c>
      <c r="K103" s="60">
        <v>0.34836191587266208</v>
      </c>
      <c r="L103" s="60">
        <v>0.37055645442232876</v>
      </c>
      <c r="M103" s="60">
        <v>0.48118961715904318</v>
      </c>
      <c r="N103" s="60">
        <v>0.31847794962237314</v>
      </c>
      <c r="O103" s="60">
        <v>0.45883441574125933</v>
      </c>
      <c r="P103" s="60">
        <v>0.35260347511303725</v>
      </c>
      <c r="Q103" s="60">
        <v>0.10749349741603931</v>
      </c>
      <c r="R103" s="60">
        <v>0.24001000201334244</v>
      </c>
      <c r="S103" s="60">
        <v>0.18598280506773129</v>
      </c>
      <c r="T103" s="60">
        <v>0.14997591681185202</v>
      </c>
      <c r="U103" s="69">
        <v>-5.880505681002212E-2</v>
      </c>
    </row>
    <row r="104" spans="1:22" x14ac:dyDescent="0.35">
      <c r="A104" s="18"/>
      <c r="B104" s="47"/>
      <c r="C104" s="47"/>
      <c r="D104" s="175"/>
      <c r="E104" s="163"/>
      <c r="F104" s="47"/>
      <c r="G104" s="47"/>
      <c r="H104" s="47"/>
      <c r="I104" s="47"/>
      <c r="J104" s="79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65"/>
    </row>
    <row r="105" spans="1:22" ht="15" thickBot="1" x14ac:dyDescent="0.4">
      <c r="A105" s="91" t="s">
        <v>95</v>
      </c>
      <c r="B105" s="92">
        <v>3646.3880720000002</v>
      </c>
      <c r="C105" s="92">
        <v>4559.8822253186827</v>
      </c>
      <c r="D105" s="178">
        <v>-913.49415331868249</v>
      </c>
      <c r="E105" s="170">
        <v>-0.20033283935416554</v>
      </c>
      <c r="F105" s="92">
        <v>3769.0717851428572</v>
      </c>
      <c r="G105" s="92">
        <v>3957.6896262173918</v>
      </c>
      <c r="H105" s="92">
        <v>4428.8810402747249</v>
      </c>
      <c r="I105" s="92">
        <v>4559.8822253186827</v>
      </c>
      <c r="J105" s="93">
        <v>4901.0955909891318</v>
      </c>
      <c r="K105" s="92">
        <v>4980.9772189673922</v>
      </c>
      <c r="L105" s="92">
        <v>4710.2688374121753</v>
      </c>
      <c r="M105" s="92">
        <v>4253.6541933000008</v>
      </c>
      <c r="N105" s="92">
        <v>3687.4547180760869</v>
      </c>
      <c r="O105" s="92">
        <v>2823.8878522282598</v>
      </c>
      <c r="P105" s="92">
        <v>2522.885910142857</v>
      </c>
      <c r="Q105" s="92">
        <v>2292.3729229888877</v>
      </c>
      <c r="R105" s="92">
        <v>2059.0456876739131</v>
      </c>
      <c r="S105" s="92">
        <v>1755.5489453043481</v>
      </c>
      <c r="T105" s="92">
        <v>1344.9758985604403</v>
      </c>
      <c r="U105" s="94">
        <v>1141.9295715111109</v>
      </c>
    </row>
    <row r="106" spans="1:22" x14ac:dyDescent="0.35">
      <c r="A106" s="16"/>
      <c r="B106" s="128"/>
      <c r="C106" s="128"/>
      <c r="F106" s="128"/>
      <c r="H106" s="13"/>
      <c r="I106" s="14"/>
      <c r="J106" s="13"/>
      <c r="K106" s="13"/>
      <c r="L106" s="13"/>
      <c r="M106" s="13"/>
      <c r="N106" s="14"/>
      <c r="O106" s="14"/>
      <c r="P106" s="14"/>
      <c r="Q106" s="14"/>
      <c r="R106" s="17"/>
      <c r="S106" s="13"/>
      <c r="T106" s="13"/>
      <c r="U106" s="13"/>
    </row>
    <row r="107" spans="1:22" x14ac:dyDescent="0.35">
      <c r="A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</row>
    <row r="108" spans="1:22" ht="26" x14ac:dyDescent="0.35">
      <c r="A108" s="15" t="s">
        <v>74</v>
      </c>
      <c r="B108" s="188" t="s">
        <v>48</v>
      </c>
      <c r="C108" s="189"/>
      <c r="D108" s="189"/>
      <c r="E108" s="189"/>
      <c r="F108" s="189"/>
      <c r="G108" s="189"/>
      <c r="H108" s="189"/>
      <c r="I108" s="189"/>
      <c r="J108" s="189"/>
      <c r="K108" s="189"/>
      <c r="L108" s="189"/>
      <c r="M108" s="189"/>
      <c r="N108" s="189"/>
      <c r="O108" s="189"/>
      <c r="P108" s="189"/>
      <c r="Q108" s="189"/>
      <c r="R108" s="189"/>
      <c r="S108" s="189"/>
      <c r="T108" s="189"/>
      <c r="U108" s="189"/>
    </row>
    <row r="109" spans="1:22" ht="25.5" customHeight="1" x14ac:dyDescent="0.35">
      <c r="A109" s="7"/>
      <c r="B109" s="19" t="str">
        <f>+B94</f>
        <v>2021
1-3. hó</v>
      </c>
      <c r="C109" s="19" t="str">
        <f>+C94</f>
        <v>2020
1-3. hó</v>
      </c>
      <c r="D109" s="133" t="s">
        <v>72</v>
      </c>
      <c r="E109" s="134" t="s">
        <v>50</v>
      </c>
      <c r="F109" s="19" t="str">
        <f>+F94</f>
        <v>2020
10-12. hó</v>
      </c>
      <c r="G109" s="19" t="s">
        <v>105</v>
      </c>
      <c r="H109" s="138" t="s">
        <v>104</v>
      </c>
      <c r="I109" s="19" t="s">
        <v>71</v>
      </c>
      <c r="J109" s="98" t="s">
        <v>66</v>
      </c>
      <c r="K109" s="19" t="s">
        <v>65</v>
      </c>
      <c r="L109" s="19" t="s">
        <v>64</v>
      </c>
      <c r="M109" s="19" t="s">
        <v>61</v>
      </c>
      <c r="N109" s="19" t="s">
        <v>58</v>
      </c>
      <c r="O109" s="19" t="s">
        <v>57</v>
      </c>
      <c r="P109" s="19" t="s">
        <v>55</v>
      </c>
      <c r="Q109" s="19" t="s">
        <v>59</v>
      </c>
      <c r="R109" s="19" t="s">
        <v>52</v>
      </c>
      <c r="S109" s="19" t="s">
        <v>53</v>
      </c>
      <c r="T109" s="19" t="s">
        <v>54</v>
      </c>
      <c r="U109" s="63" t="s">
        <v>51</v>
      </c>
    </row>
    <row r="110" spans="1:22" x14ac:dyDescent="0.35">
      <c r="A110" s="7"/>
      <c r="B110" s="8"/>
      <c r="C110" s="10"/>
      <c r="D110" s="9"/>
      <c r="E110" s="159"/>
      <c r="F110" s="8"/>
      <c r="G110" s="8"/>
      <c r="H110" s="135"/>
      <c r="I110" s="8"/>
      <c r="J110" s="99"/>
      <c r="K110" s="8"/>
      <c r="L110" s="8"/>
      <c r="M110" s="8"/>
      <c r="N110" s="9"/>
      <c r="O110" s="8"/>
      <c r="P110" s="8"/>
      <c r="Q110" s="10"/>
      <c r="R110" s="10"/>
      <c r="S110" s="10"/>
      <c r="T110" s="10"/>
      <c r="U110" s="81"/>
    </row>
    <row r="111" spans="1:22" x14ac:dyDescent="0.35">
      <c r="A111" s="18" t="s">
        <v>17</v>
      </c>
      <c r="B111" s="31">
        <v>34.999057490000006</v>
      </c>
      <c r="C111" s="31">
        <v>49.562574120000008</v>
      </c>
      <c r="D111" s="162">
        <v>-14.563516630000002</v>
      </c>
      <c r="E111" s="163">
        <v>-0.29384100581093869</v>
      </c>
      <c r="F111" s="31">
        <v>38.296484199999952</v>
      </c>
      <c r="G111" s="31">
        <v>50.267080399999976</v>
      </c>
      <c r="H111" s="31">
        <v>56.702470720000001</v>
      </c>
      <c r="I111" s="47">
        <v>49.562574120000008</v>
      </c>
      <c r="J111" s="100">
        <v>56.2689411899999</v>
      </c>
      <c r="K111" s="31">
        <v>52.801665430000007</v>
      </c>
      <c r="L111" s="31">
        <v>91.049791479999982</v>
      </c>
      <c r="M111" s="31">
        <v>123.79261308000001</v>
      </c>
      <c r="N111" s="31">
        <v>133.56816471000027</v>
      </c>
      <c r="O111" s="31">
        <v>120.98824844000005</v>
      </c>
      <c r="P111" s="31">
        <v>530.65348418999986</v>
      </c>
      <c r="Q111" s="31">
        <v>1349.89515448</v>
      </c>
      <c r="R111" s="31">
        <v>34.826567219999994</v>
      </c>
      <c r="S111" s="31">
        <v>31.271726390000001</v>
      </c>
      <c r="T111" s="31">
        <v>25.739309620000004</v>
      </c>
      <c r="U111" s="65">
        <v>26.57094086</v>
      </c>
      <c r="V111" s="33"/>
    </row>
    <row r="112" spans="1:22" x14ac:dyDescent="0.35">
      <c r="A112" s="7" t="s">
        <v>40</v>
      </c>
      <c r="B112" s="32">
        <v>25.16760651799601</v>
      </c>
      <c r="C112" s="32">
        <v>11.260651460000002</v>
      </c>
      <c r="D112" s="160">
        <v>13.906955057996008</v>
      </c>
      <c r="E112" s="161">
        <v>1.2350044850776338</v>
      </c>
      <c r="F112" s="32">
        <v>14.214256096286698</v>
      </c>
      <c r="G112" s="32">
        <v>13.735217046144603</v>
      </c>
      <c r="H112" s="32">
        <v>12.215492637568698</v>
      </c>
      <c r="I112" s="39">
        <v>11.260651460000002</v>
      </c>
      <c r="J112" s="101">
        <v>11.498023037441209</v>
      </c>
      <c r="K112" s="32">
        <v>13.117217919299991</v>
      </c>
      <c r="L112" s="32">
        <v>35.134185290699996</v>
      </c>
      <c r="M112" s="32">
        <v>49.070171529999996</v>
      </c>
      <c r="N112" s="32">
        <v>102.14627979752802</v>
      </c>
      <c r="O112" s="32">
        <v>72.819805472519988</v>
      </c>
      <c r="P112" s="32">
        <v>285.00188792758405</v>
      </c>
      <c r="Q112" s="32">
        <v>754.93277484276803</v>
      </c>
      <c r="R112" s="32">
        <v>2.9259955799999986</v>
      </c>
      <c r="S112" s="32">
        <v>7.4428591500000003</v>
      </c>
      <c r="T112" s="32">
        <v>1.2876940000000003</v>
      </c>
      <c r="U112" s="66">
        <v>3.44745006</v>
      </c>
    </row>
    <row r="113" spans="1:21" x14ac:dyDescent="0.35">
      <c r="A113" s="18" t="s">
        <v>41</v>
      </c>
      <c r="B113" s="31">
        <v>9.8314509720039958</v>
      </c>
      <c r="C113" s="31">
        <v>38.301922660000002</v>
      </c>
      <c r="D113" s="162">
        <v>-28.470471687996007</v>
      </c>
      <c r="E113" s="163">
        <v>-0.74331703765170742</v>
      </c>
      <c r="F113" s="31">
        <v>24.082228103713256</v>
      </c>
      <c r="G113" s="31">
        <v>36.531863353855371</v>
      </c>
      <c r="H113" s="31">
        <v>44.486978082431307</v>
      </c>
      <c r="I113" s="47">
        <v>38.301922660000002</v>
      </c>
      <c r="J113" s="100">
        <v>44.7709181525587</v>
      </c>
      <c r="K113" s="31">
        <v>39.684447510700018</v>
      </c>
      <c r="L113" s="31">
        <v>55.9156061893</v>
      </c>
      <c r="M113" s="31">
        <v>74.722441550000013</v>
      </c>
      <c r="N113" s="31">
        <v>31.421884912472247</v>
      </c>
      <c r="O113" s="31">
        <v>48.168442967480061</v>
      </c>
      <c r="P113" s="31">
        <v>245.65159626241581</v>
      </c>
      <c r="Q113" s="31">
        <v>594.96237963723206</v>
      </c>
      <c r="R113" s="31">
        <v>31.900571639999999</v>
      </c>
      <c r="S113" s="31">
        <v>23.828867240000001</v>
      </c>
      <c r="T113" s="31">
        <v>24.451615620000005</v>
      </c>
      <c r="U113" s="65">
        <v>23.123490799999999</v>
      </c>
    </row>
    <row r="114" spans="1:21" x14ac:dyDescent="0.35">
      <c r="A114" s="12" t="s">
        <v>116</v>
      </c>
      <c r="B114" s="32">
        <v>25.817482955737539</v>
      </c>
      <c r="C114" s="32">
        <v>0.77863067559011467</v>
      </c>
      <c r="D114" s="160">
        <v>25.038852280147424</v>
      </c>
      <c r="E114" s="161">
        <v>32.157546658652748</v>
      </c>
      <c r="F114" s="32">
        <v>37.385130503729961</v>
      </c>
      <c r="G114" s="32">
        <v>24.413125271606141</v>
      </c>
      <c r="H114" s="32">
        <v>30.399900357287965</v>
      </c>
      <c r="I114" s="39">
        <v>0.77863067559011467</v>
      </c>
      <c r="J114" s="101">
        <v>-66.556643834897997</v>
      </c>
      <c r="K114" s="32">
        <v>1.636086403422758</v>
      </c>
      <c r="L114" s="32">
        <v>-44.096248929680499</v>
      </c>
      <c r="M114" s="32">
        <v>13.550419170214139</v>
      </c>
      <c r="N114" s="32">
        <v>-96.698820112897423</v>
      </c>
      <c r="O114" s="32">
        <v>20.831861900266304</v>
      </c>
      <c r="P114" s="32">
        <v>-117.04570622284623</v>
      </c>
      <c r="Q114" s="32">
        <v>-10.72592057274888</v>
      </c>
      <c r="R114" s="32">
        <v>49.675210150099893</v>
      </c>
      <c r="S114" s="32">
        <v>-2.1409233500000071</v>
      </c>
      <c r="T114" s="32">
        <v>-1.8663185499999961</v>
      </c>
      <c r="U114" s="66">
        <v>5.5904700099999989</v>
      </c>
    </row>
    <row r="115" spans="1:21" x14ac:dyDescent="0.35">
      <c r="A115" s="18" t="s">
        <v>73</v>
      </c>
      <c r="B115" s="31">
        <v>-15.986031983733543</v>
      </c>
      <c r="C115" s="31">
        <v>37.523291984409887</v>
      </c>
      <c r="D115" s="162">
        <v>-53.509323968143434</v>
      </c>
      <c r="E115" s="163">
        <v>-1.4260295709229189</v>
      </c>
      <c r="F115" s="31">
        <v>-13.302902400016706</v>
      </c>
      <c r="G115" s="31">
        <v>12.11873808224923</v>
      </c>
      <c r="H115" s="31">
        <v>14.087077725143342</v>
      </c>
      <c r="I115" s="47">
        <v>37.523291984409887</v>
      </c>
      <c r="J115" s="100">
        <v>111.3275619874567</v>
      </c>
      <c r="K115" s="31">
        <v>38.048361107277259</v>
      </c>
      <c r="L115" s="31">
        <v>100.01185511898049</v>
      </c>
      <c r="M115" s="31">
        <v>61.172022379785872</v>
      </c>
      <c r="N115" s="31">
        <v>128.12070502536966</v>
      </c>
      <c r="O115" s="31">
        <v>27.336581067213757</v>
      </c>
      <c r="P115" s="31">
        <v>362.69730248526207</v>
      </c>
      <c r="Q115" s="31">
        <v>605.68830020998098</v>
      </c>
      <c r="R115" s="31">
        <v>-17.774638510099894</v>
      </c>
      <c r="S115" s="31">
        <v>25.969790590000009</v>
      </c>
      <c r="T115" s="31">
        <v>26.317934170000001</v>
      </c>
      <c r="U115" s="65">
        <v>17.533020790000002</v>
      </c>
    </row>
    <row r="116" spans="1:21" x14ac:dyDescent="0.35">
      <c r="A116" s="11"/>
      <c r="B116" s="32"/>
      <c r="C116" s="32"/>
      <c r="D116" s="160"/>
      <c r="E116" s="161"/>
      <c r="F116" s="32"/>
      <c r="G116" s="32"/>
      <c r="H116" s="32"/>
      <c r="I116" s="39"/>
      <c r="J116" s="101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66"/>
    </row>
    <row r="117" spans="1:21" x14ac:dyDescent="0.35">
      <c r="A117" s="11" t="s">
        <v>86</v>
      </c>
      <c r="B117" s="44">
        <v>0.28090616368206645</v>
      </c>
      <c r="C117" s="44">
        <v>0.77279930149035603</v>
      </c>
      <c r="D117" s="44">
        <v>-0.49189313780828958</v>
      </c>
      <c r="E117" s="161"/>
      <c r="F117" s="44">
        <v>0.62883652655805111</v>
      </c>
      <c r="G117" s="44">
        <v>0.72675522555026661</v>
      </c>
      <c r="H117" s="44">
        <v>0.78456860023102903</v>
      </c>
      <c r="I117" s="61">
        <v>0.77279930149035603</v>
      </c>
      <c r="J117" s="102">
        <v>0.79565950959310705</v>
      </c>
      <c r="K117" s="44">
        <v>0.75157567829579752</v>
      </c>
      <c r="L117" s="44">
        <v>0.61412118886161793</v>
      </c>
      <c r="M117" s="44">
        <v>0.60360985757454866</v>
      </c>
      <c r="N117" s="44">
        <v>0.23524980657400382</v>
      </c>
      <c r="O117" s="44">
        <v>0.39812497154521204</v>
      </c>
      <c r="P117" s="44">
        <v>0.46292279911698564</v>
      </c>
      <c r="Q117" s="44">
        <v>0.44074710370111714</v>
      </c>
      <c r="R117" s="44">
        <v>0.91598380737566143</v>
      </c>
      <c r="S117" s="44">
        <v>0.7619939795719094</v>
      </c>
      <c r="T117" s="44">
        <v>0.94997169624940403</v>
      </c>
      <c r="U117" s="68">
        <v>0.87025487436954829</v>
      </c>
    </row>
    <row r="118" spans="1:21" x14ac:dyDescent="0.35">
      <c r="A118" s="59" t="s">
        <v>87</v>
      </c>
      <c r="B118" s="60">
        <v>-0.4567560708827974</v>
      </c>
      <c r="C118" s="60">
        <v>0.75708924830173618</v>
      </c>
      <c r="D118" s="60">
        <v>-1.2138453191845335</v>
      </c>
      <c r="E118" s="172"/>
      <c r="F118" s="60">
        <v>-0.34736615326209819</v>
      </c>
      <c r="G118" s="60">
        <v>0.24108696955968892</v>
      </c>
      <c r="H118" s="60">
        <v>0.24843851681007212</v>
      </c>
      <c r="I118" s="61">
        <v>0.75708924830173618</v>
      </c>
      <c r="J118" s="78">
        <v>1.9784904359857016</v>
      </c>
      <c r="K118" s="60">
        <v>0.72059017073464404</v>
      </c>
      <c r="L118" s="60">
        <v>1.0984303587444142</v>
      </c>
      <c r="M118" s="60">
        <v>0.49414921341270929</v>
      </c>
      <c r="N118" s="60">
        <v>0.95921588279319403</v>
      </c>
      <c r="O118" s="60">
        <v>0.22594410134609388</v>
      </c>
      <c r="P118" s="60">
        <v>0.68349179510031965</v>
      </c>
      <c r="Q118" s="60">
        <v>0.44869284714434082</v>
      </c>
      <c r="R118" s="60">
        <v>-0.51037584031228844</v>
      </c>
      <c r="S118" s="60">
        <v>0.83045592897949405</v>
      </c>
      <c r="T118" s="60">
        <v>1.0224801891947557</v>
      </c>
      <c r="U118" s="69">
        <v>0.65985697993834613</v>
      </c>
    </row>
    <row r="119" spans="1:21" x14ac:dyDescent="0.35">
      <c r="A119" s="11"/>
      <c r="B119" s="61"/>
      <c r="C119" s="61"/>
      <c r="D119" s="61"/>
      <c r="E119" s="161"/>
      <c r="F119" s="61"/>
      <c r="G119" s="61"/>
      <c r="H119" s="44"/>
      <c r="I119" s="61"/>
      <c r="J119" s="62"/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8"/>
    </row>
    <row r="120" spans="1:21" x14ac:dyDescent="0.35">
      <c r="A120" s="18" t="s">
        <v>96</v>
      </c>
      <c r="B120" s="47">
        <v>2147.4049019999998</v>
      </c>
      <c r="C120" s="47">
        <v>2075.9952269999999</v>
      </c>
      <c r="D120" s="175">
        <v>71.409674999999879</v>
      </c>
      <c r="E120" s="163">
        <v>3.4397803073561634E-2</v>
      </c>
      <c r="F120" s="47">
        <v>2181.6739819999998</v>
      </c>
      <c r="G120" s="47">
        <v>2141.1664300000002</v>
      </c>
      <c r="H120" s="31">
        <v>2082.7772279999999</v>
      </c>
      <c r="I120" s="47">
        <v>2075.9952269999999</v>
      </c>
      <c r="J120" s="47">
        <v>2162.5129999999999</v>
      </c>
      <c r="K120" s="47">
        <v>2066.5419999999999</v>
      </c>
      <c r="L120" s="47">
        <v>1903.7660000000001</v>
      </c>
      <c r="M120" s="47">
        <v>1848.4970000000001</v>
      </c>
      <c r="N120" s="47">
        <v>1824.7249999999999</v>
      </c>
      <c r="O120" s="47">
        <v>1494.7159999999999</v>
      </c>
      <c r="P120" s="47">
        <v>1498.5070000000001</v>
      </c>
      <c r="Q120" s="47">
        <v>1413.47</v>
      </c>
      <c r="R120" s="47">
        <v>1457.778</v>
      </c>
      <c r="S120" s="47">
        <v>1372.8409999999999</v>
      </c>
      <c r="T120" s="47">
        <v>1380.355</v>
      </c>
      <c r="U120" s="65">
        <v>1363.0519999999999</v>
      </c>
    </row>
    <row r="121" spans="1:21" x14ac:dyDescent="0.35">
      <c r="A121" s="7" t="s">
        <v>97</v>
      </c>
      <c r="B121" s="32">
        <v>1837.9447729999999</v>
      </c>
      <c r="C121" s="32">
        <v>1753</v>
      </c>
      <c r="D121" s="160">
        <v>84.944772999999941</v>
      </c>
      <c r="E121" s="161">
        <v>4.845680148317167E-2</v>
      </c>
      <c r="F121" s="32">
        <v>1868.720873</v>
      </c>
      <c r="G121" s="32">
        <v>1825.24586</v>
      </c>
      <c r="H121" s="32">
        <v>1763.3</v>
      </c>
      <c r="I121" s="39">
        <v>1753</v>
      </c>
      <c r="J121" s="32">
        <v>1836</v>
      </c>
      <c r="K121" s="32">
        <v>1391.0160000000001</v>
      </c>
      <c r="L121" s="32">
        <v>1570.1197770000001</v>
      </c>
      <c r="M121" s="32">
        <v>1471.08</v>
      </c>
      <c r="N121" s="32">
        <v>1443.6</v>
      </c>
      <c r="O121" s="32">
        <v>1109.8</v>
      </c>
      <c r="P121" s="32">
        <v>1109.8</v>
      </c>
      <c r="Q121" s="32">
        <v>1021.013</v>
      </c>
      <c r="R121" s="32">
        <v>1061.6130000000001</v>
      </c>
      <c r="S121" s="32">
        <v>972.88499999999999</v>
      </c>
      <c r="T121" s="32">
        <v>976.38499999999999</v>
      </c>
      <c r="U121" s="66">
        <v>953.42899999999997</v>
      </c>
    </row>
    <row r="122" spans="1:21" x14ac:dyDescent="0.35">
      <c r="A122" s="7" t="s">
        <v>98</v>
      </c>
      <c r="B122" s="32">
        <v>309.46012899999999</v>
      </c>
      <c r="C122" s="95">
        <v>322.995227</v>
      </c>
      <c r="D122" s="160">
        <v>-13.535098000000005</v>
      </c>
      <c r="E122" s="161">
        <v>-4.1904947406544817E-2</v>
      </c>
      <c r="F122" s="32">
        <v>312.95310899999998</v>
      </c>
      <c r="G122" s="32">
        <v>315.92057</v>
      </c>
      <c r="H122" s="32">
        <v>319.47722800000003</v>
      </c>
      <c r="I122" s="136">
        <v>322.995227</v>
      </c>
      <c r="J122" s="103">
        <v>326.51299999999998</v>
      </c>
      <c r="K122" s="95">
        <v>675.52599999999995</v>
      </c>
      <c r="L122" s="95">
        <v>333.64613500000002</v>
      </c>
      <c r="M122" s="95">
        <v>377.41699999999997</v>
      </c>
      <c r="N122" s="95">
        <v>381.125</v>
      </c>
      <c r="O122" s="95">
        <v>384.916</v>
      </c>
      <c r="P122" s="95">
        <v>388.70699999999999</v>
      </c>
      <c r="Q122" s="95">
        <v>392.45699999999999</v>
      </c>
      <c r="R122" s="95">
        <v>396.16500000000002</v>
      </c>
      <c r="S122" s="95">
        <v>399.95600000000002</v>
      </c>
      <c r="T122" s="95">
        <v>403.97</v>
      </c>
      <c r="U122" s="66">
        <v>409.62299999999999</v>
      </c>
    </row>
    <row r="123" spans="1:21" x14ac:dyDescent="0.35">
      <c r="A123" s="7"/>
      <c r="B123" s="32"/>
      <c r="C123" s="74"/>
      <c r="D123" s="160"/>
      <c r="E123" s="161"/>
      <c r="F123" s="32"/>
      <c r="G123" s="32"/>
      <c r="H123" s="32"/>
      <c r="I123" s="74"/>
      <c r="J123" s="73"/>
      <c r="K123" s="74"/>
      <c r="L123" s="74"/>
      <c r="M123" s="74"/>
      <c r="N123" s="74"/>
      <c r="O123" s="74"/>
      <c r="P123" s="74"/>
      <c r="Q123" s="74"/>
      <c r="R123" s="74"/>
      <c r="S123" s="74"/>
      <c r="T123" s="74"/>
      <c r="U123" s="75"/>
    </row>
    <row r="124" spans="1:21" x14ac:dyDescent="0.35">
      <c r="A124" s="18" t="s">
        <v>102</v>
      </c>
      <c r="B124" s="18">
        <v>18</v>
      </c>
      <c r="C124" s="96">
        <v>16</v>
      </c>
      <c r="D124" s="175">
        <v>2</v>
      </c>
      <c r="E124" s="163">
        <v>0.125</v>
      </c>
      <c r="F124" s="18">
        <v>19</v>
      </c>
      <c r="G124" s="18">
        <v>16</v>
      </c>
      <c r="H124" s="88">
        <v>16</v>
      </c>
      <c r="I124" s="96">
        <v>16</v>
      </c>
      <c r="J124" s="104">
        <v>17</v>
      </c>
      <c r="K124" s="96">
        <v>17</v>
      </c>
      <c r="L124" s="96">
        <v>16</v>
      </c>
      <c r="M124" s="96">
        <v>16</v>
      </c>
      <c r="N124" s="96">
        <v>16</v>
      </c>
      <c r="O124" s="96">
        <v>17</v>
      </c>
      <c r="P124" s="96">
        <v>17</v>
      </c>
      <c r="Q124" s="96">
        <v>17</v>
      </c>
      <c r="R124" s="96">
        <v>18</v>
      </c>
      <c r="S124" s="96">
        <v>17</v>
      </c>
      <c r="T124" s="96">
        <v>17</v>
      </c>
      <c r="U124" s="106">
        <v>17</v>
      </c>
    </row>
    <row r="125" spans="1:21" x14ac:dyDescent="0.35">
      <c r="A125" s="7" t="s">
        <v>99</v>
      </c>
      <c r="B125" s="89">
        <v>15</v>
      </c>
      <c r="C125" s="97">
        <v>13</v>
      </c>
      <c r="D125" s="160">
        <v>2</v>
      </c>
      <c r="E125" s="161">
        <v>0.15384615384615385</v>
      </c>
      <c r="F125" s="89">
        <v>16</v>
      </c>
      <c r="G125" s="89">
        <v>13</v>
      </c>
      <c r="H125" s="89">
        <v>13</v>
      </c>
      <c r="I125" s="137">
        <v>13</v>
      </c>
      <c r="J125" s="105">
        <v>14</v>
      </c>
      <c r="K125" s="97">
        <v>12</v>
      </c>
      <c r="L125" s="97">
        <v>11</v>
      </c>
      <c r="M125" s="97">
        <v>12</v>
      </c>
      <c r="N125" s="97">
        <v>12</v>
      </c>
      <c r="O125" s="97">
        <v>12</v>
      </c>
      <c r="P125" s="97">
        <v>12</v>
      </c>
      <c r="Q125" s="97">
        <v>12</v>
      </c>
      <c r="R125" s="97">
        <v>13</v>
      </c>
      <c r="S125" s="97">
        <v>12</v>
      </c>
      <c r="T125" s="97">
        <v>12</v>
      </c>
      <c r="U125" s="107">
        <v>12</v>
      </c>
    </row>
    <row r="126" spans="1:21" ht="15" thickBot="1" x14ac:dyDescent="0.4">
      <c r="A126" s="70" t="s">
        <v>100</v>
      </c>
      <c r="B126" s="90">
        <v>3</v>
      </c>
      <c r="C126" s="108">
        <v>3</v>
      </c>
      <c r="D126" s="174">
        <v>0</v>
      </c>
      <c r="E126" s="173">
        <v>0</v>
      </c>
      <c r="F126" s="90">
        <v>3</v>
      </c>
      <c r="G126" s="90">
        <v>3</v>
      </c>
      <c r="H126" s="90">
        <v>3</v>
      </c>
      <c r="I126" s="108">
        <v>3</v>
      </c>
      <c r="J126" s="137">
        <v>3</v>
      </c>
      <c r="K126" s="108">
        <v>5</v>
      </c>
      <c r="L126" s="108">
        <v>5</v>
      </c>
      <c r="M126" s="108">
        <v>4</v>
      </c>
      <c r="N126" s="108">
        <v>4</v>
      </c>
      <c r="O126" s="108">
        <v>5</v>
      </c>
      <c r="P126" s="108">
        <v>5</v>
      </c>
      <c r="Q126" s="108">
        <v>5</v>
      </c>
      <c r="R126" s="108">
        <v>5</v>
      </c>
      <c r="S126" s="108">
        <v>5</v>
      </c>
      <c r="T126" s="108">
        <v>5</v>
      </c>
      <c r="U126" s="109">
        <v>5</v>
      </c>
    </row>
    <row r="127" spans="1:21" x14ac:dyDescent="0.35">
      <c r="A127" s="56"/>
      <c r="B127" s="129"/>
      <c r="C127" s="129"/>
      <c r="D127" s="130"/>
      <c r="E127" s="131"/>
      <c r="F127" s="129"/>
      <c r="G127" s="131"/>
      <c r="H127" s="57"/>
      <c r="I127" s="58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</row>
    <row r="128" spans="1:21" x14ac:dyDescent="0.35">
      <c r="A128" s="56"/>
      <c r="B128" s="129"/>
      <c r="C128" s="129"/>
      <c r="D128" s="130"/>
      <c r="E128" s="131"/>
      <c r="F128" s="129"/>
      <c r="G128" s="131"/>
      <c r="H128" s="57"/>
      <c r="I128" s="58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</row>
    <row r="129" spans="1:22" ht="26" x14ac:dyDescent="0.35">
      <c r="A129" s="15" t="s">
        <v>74</v>
      </c>
      <c r="B129" s="188" t="s">
        <v>49</v>
      </c>
      <c r="C129" s="189"/>
      <c r="D129" s="189"/>
      <c r="E129" s="189"/>
      <c r="F129" s="189"/>
      <c r="G129" s="189"/>
      <c r="H129" s="189"/>
      <c r="I129" s="189"/>
      <c r="J129" s="189"/>
      <c r="K129" s="189"/>
      <c r="L129" s="189"/>
      <c r="M129" s="189"/>
      <c r="N129" s="189"/>
      <c r="O129" s="189"/>
      <c r="P129" s="189"/>
      <c r="Q129" s="189"/>
      <c r="R129" s="189"/>
      <c r="S129" s="189"/>
      <c r="T129" s="189"/>
      <c r="U129" s="189"/>
    </row>
    <row r="130" spans="1:22" ht="25.5" customHeight="1" x14ac:dyDescent="0.35">
      <c r="A130" s="7"/>
      <c r="B130" s="19" t="str">
        <f>+B109</f>
        <v>2021
1-3. hó</v>
      </c>
      <c r="C130" s="19" t="str">
        <f>+C109</f>
        <v>2020
1-3. hó</v>
      </c>
      <c r="D130" s="133" t="s">
        <v>72</v>
      </c>
      <c r="E130" s="134" t="s">
        <v>50</v>
      </c>
      <c r="F130" s="19" t="str">
        <f>+F109</f>
        <v>2020
10-12. hó</v>
      </c>
      <c r="G130" s="19" t="s">
        <v>105</v>
      </c>
      <c r="H130" s="19" t="s">
        <v>104</v>
      </c>
      <c r="I130" s="19" t="s">
        <v>71</v>
      </c>
      <c r="J130" s="19" t="s">
        <v>66</v>
      </c>
      <c r="K130" s="19" t="s">
        <v>65</v>
      </c>
      <c r="L130" s="19" t="s">
        <v>64</v>
      </c>
      <c r="M130" s="19" t="s">
        <v>61</v>
      </c>
      <c r="N130" s="19" t="s">
        <v>58</v>
      </c>
      <c r="O130" s="19" t="s">
        <v>57</v>
      </c>
      <c r="P130" s="19" t="s">
        <v>55</v>
      </c>
      <c r="Q130" s="19" t="s">
        <v>59</v>
      </c>
      <c r="R130" s="19" t="s">
        <v>52</v>
      </c>
      <c r="S130" s="19" t="s">
        <v>53</v>
      </c>
      <c r="T130" s="19" t="s">
        <v>54</v>
      </c>
      <c r="U130" s="63" t="s">
        <v>51</v>
      </c>
    </row>
    <row r="131" spans="1:22" x14ac:dyDescent="0.35">
      <c r="A131" s="7"/>
      <c r="B131" s="8"/>
      <c r="C131" s="10"/>
      <c r="D131" s="9"/>
      <c r="E131" s="159"/>
      <c r="F131" s="8"/>
      <c r="G131" s="8"/>
      <c r="H131" s="8"/>
      <c r="I131" s="8"/>
      <c r="J131" s="8"/>
      <c r="K131" s="8"/>
      <c r="L131" s="8"/>
      <c r="M131" s="8"/>
      <c r="N131" s="9"/>
      <c r="O131" s="8"/>
      <c r="P131" s="8"/>
      <c r="Q131" s="10"/>
      <c r="R131" s="10"/>
      <c r="S131" s="10"/>
      <c r="T131" s="10"/>
      <c r="U131" s="81"/>
    </row>
    <row r="132" spans="1:22" x14ac:dyDescent="0.35">
      <c r="A132" s="18" t="s">
        <v>39</v>
      </c>
      <c r="B132" s="31">
        <v>-92.015515304883905</v>
      </c>
      <c r="C132" s="31">
        <v>-87.365615439999999</v>
      </c>
      <c r="D132" s="162">
        <v>-4.6498998648839063</v>
      </c>
      <c r="E132" s="163">
        <v>5.3223454576100518E-2</v>
      </c>
      <c r="F132" s="31">
        <v>-69.967733552586736</v>
      </c>
      <c r="G132" s="31">
        <v>-83.739800969632668</v>
      </c>
      <c r="H132" s="31">
        <v>-53.571447846731992</v>
      </c>
      <c r="I132" s="31">
        <v>-87.365615439999999</v>
      </c>
      <c r="J132" s="31">
        <v>-102.774012672181</v>
      </c>
      <c r="K132" s="31">
        <v>-79.585748299173417</v>
      </c>
      <c r="L132" s="31">
        <v>-77.091516679548619</v>
      </c>
      <c r="M132" s="31">
        <v>-85.030181097580609</v>
      </c>
      <c r="N132" s="31">
        <v>-92.108559826841145</v>
      </c>
      <c r="O132" s="31">
        <v>-82.703724684137683</v>
      </c>
      <c r="P132" s="31">
        <v>-83.856745602052484</v>
      </c>
      <c r="Q132" s="31">
        <v>-89.744030457540958</v>
      </c>
      <c r="R132" s="31">
        <v>-79.087082414117987</v>
      </c>
      <c r="S132" s="31">
        <v>-68.167199710952389</v>
      </c>
      <c r="T132" s="31">
        <v>-82.4746705452296</v>
      </c>
      <c r="U132" s="65">
        <v>-86.86539982970001</v>
      </c>
      <c r="V132" s="33"/>
    </row>
    <row r="133" spans="1:22" x14ac:dyDescent="0.35">
      <c r="A133" s="7" t="s">
        <v>40</v>
      </c>
      <c r="B133" s="32">
        <v>-22.662650153147251</v>
      </c>
      <c r="C133" s="32">
        <v>-10.897022896396189</v>
      </c>
      <c r="D133" s="160">
        <v>-11.765627256751062</v>
      </c>
      <c r="E133" s="161">
        <v>1.0797102445881923</v>
      </c>
      <c r="F133" s="32">
        <v>8.6365319436296814E-2</v>
      </c>
      <c r="G133" s="32">
        <v>-5.3508806143595571</v>
      </c>
      <c r="H133" s="32">
        <v>-6.4261678385224492</v>
      </c>
      <c r="I133" s="32">
        <v>-10.897022896396189</v>
      </c>
      <c r="J133" s="32">
        <v>19.256652811851101</v>
      </c>
      <c r="K133" s="32">
        <v>-11.031854429626598</v>
      </c>
      <c r="L133" s="32">
        <v>-13.866117054502711</v>
      </c>
      <c r="M133" s="32">
        <v>1.2091830191043913</v>
      </c>
      <c r="N133" s="32">
        <v>-10.830633293420016</v>
      </c>
      <c r="O133" s="32">
        <v>-8.5238199426664707</v>
      </c>
      <c r="P133" s="32">
        <v>-6.3126722315699757</v>
      </c>
      <c r="Q133" s="32">
        <v>-10.487993574818731</v>
      </c>
      <c r="R133" s="32">
        <v>-3.3893809804024397</v>
      </c>
      <c r="S133" s="32">
        <v>61.381184921774832</v>
      </c>
      <c r="T133" s="32">
        <v>-52.477083908587026</v>
      </c>
      <c r="U133" s="66">
        <v>-33.008343824964001</v>
      </c>
    </row>
    <row r="134" spans="1:22" x14ac:dyDescent="0.35">
      <c r="A134" s="18" t="s">
        <v>41</v>
      </c>
      <c r="B134" s="31">
        <v>-69.352865151736651</v>
      </c>
      <c r="C134" s="31">
        <v>-76.468592543603805</v>
      </c>
      <c r="D134" s="162">
        <v>7.1157273918671535</v>
      </c>
      <c r="E134" s="163">
        <v>-9.3054248223669533E-2</v>
      </c>
      <c r="F134" s="31">
        <v>-70.054098872023033</v>
      </c>
      <c r="G134" s="31">
        <v>-78.388920355273115</v>
      </c>
      <c r="H134" s="31">
        <v>-47.145280008209539</v>
      </c>
      <c r="I134" s="31">
        <v>-76.468592543603805</v>
      </c>
      <c r="J134" s="31">
        <v>-83.517359860330103</v>
      </c>
      <c r="K134" s="31">
        <v>-68.553893869546812</v>
      </c>
      <c r="L134" s="31">
        <v>-63.225399625045902</v>
      </c>
      <c r="M134" s="31">
        <v>-86.239364116684996</v>
      </c>
      <c r="N134" s="31">
        <v>-81.277926533421123</v>
      </c>
      <c r="O134" s="31">
        <v>-74.179904741471205</v>
      </c>
      <c r="P134" s="31">
        <v>-77.544073370482508</v>
      </c>
      <c r="Q134" s="31">
        <v>-79.256036882722228</v>
      </c>
      <c r="R134" s="31">
        <v>-75.697701433715551</v>
      </c>
      <c r="S134" s="31">
        <v>-129.54838463272722</v>
      </c>
      <c r="T134" s="31">
        <v>-29.997586636642577</v>
      </c>
      <c r="U134" s="65">
        <v>-53.857056004736002</v>
      </c>
    </row>
    <row r="135" spans="1:22" x14ac:dyDescent="0.35">
      <c r="A135" s="12" t="s">
        <v>42</v>
      </c>
      <c r="B135" s="32">
        <v>-58.249861770000003</v>
      </c>
      <c r="C135" s="32">
        <v>-47.321614789899584</v>
      </c>
      <c r="D135" s="160">
        <v>-10.928246980100418</v>
      </c>
      <c r="E135" s="161">
        <v>0.23093563118291907</v>
      </c>
      <c r="F135" s="32">
        <v>-31.553077355648163</v>
      </c>
      <c r="G135" s="32">
        <v>-49.058771421737404</v>
      </c>
      <c r="H135" s="32">
        <v>-35.012788230214838</v>
      </c>
      <c r="I135" s="32">
        <v>-47.321614789899584</v>
      </c>
      <c r="J135" s="32">
        <v>-68.060816509718904</v>
      </c>
      <c r="K135" s="32">
        <v>-61.825865697741399</v>
      </c>
      <c r="L135" s="32">
        <v>-50.735508067741499</v>
      </c>
      <c r="M135" s="32">
        <v>-63.0113361977414</v>
      </c>
      <c r="N135" s="32">
        <v>-52.262824532565652</v>
      </c>
      <c r="O135" s="32">
        <v>-63.357297993172047</v>
      </c>
      <c r="P135" s="32">
        <v>-66.876845910000014</v>
      </c>
      <c r="Q135" s="32">
        <v>-73.376729330000003</v>
      </c>
      <c r="R135" s="32">
        <v>-74.16619967000004</v>
      </c>
      <c r="S135" s="32">
        <v>-137.31951987935898</v>
      </c>
      <c r="T135" s="32">
        <v>-21.830143894175379</v>
      </c>
      <c r="U135" s="66">
        <v>-45.156755776465616</v>
      </c>
    </row>
    <row r="136" spans="1:22" x14ac:dyDescent="0.35">
      <c r="A136" s="18" t="s">
        <v>73</v>
      </c>
      <c r="B136" s="31">
        <v>-11.103003381736649</v>
      </c>
      <c r="C136" s="31">
        <v>-29.146977753704221</v>
      </c>
      <c r="D136" s="162">
        <v>18.043974371967572</v>
      </c>
      <c r="E136" s="163">
        <v>-0.61906845109093367</v>
      </c>
      <c r="F136" s="31">
        <v>-38.50102151637487</v>
      </c>
      <c r="G136" s="31">
        <v>-29.33014893353571</v>
      </c>
      <c r="H136" s="31">
        <v>-12.132491777994701</v>
      </c>
      <c r="I136" s="31">
        <v>-29.146977753704221</v>
      </c>
      <c r="J136" s="31">
        <v>-15.456543350611199</v>
      </c>
      <c r="K136" s="31">
        <v>-6.7280281718054127</v>
      </c>
      <c r="L136" s="31">
        <v>-12.489891557304404</v>
      </c>
      <c r="M136" s="31">
        <v>-23.228027918943596</v>
      </c>
      <c r="N136" s="31">
        <v>-29.015102000855471</v>
      </c>
      <c r="O136" s="31">
        <v>-10.822606748299158</v>
      </c>
      <c r="P136" s="31">
        <v>-10.667227460482493</v>
      </c>
      <c r="Q136" s="31">
        <v>-5.8793075527222243</v>
      </c>
      <c r="R136" s="31">
        <v>-1.5315017637155108</v>
      </c>
      <c r="S136" s="31">
        <v>7.7711352466317578</v>
      </c>
      <c r="T136" s="31">
        <v>-8.1674427424671983</v>
      </c>
      <c r="U136" s="65">
        <v>-8.7003002282703861</v>
      </c>
    </row>
    <row r="137" spans="1:22" x14ac:dyDescent="0.35">
      <c r="A137" s="7"/>
      <c r="B137" s="32"/>
      <c r="C137" s="32"/>
      <c r="D137" s="160"/>
      <c r="E137" s="161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66"/>
    </row>
    <row r="138" spans="1:22" x14ac:dyDescent="0.35">
      <c r="A138" s="11" t="s">
        <v>86</v>
      </c>
      <c r="B138" s="44">
        <v>0.75370838191736578</v>
      </c>
      <c r="C138" s="44">
        <v>0.87527103378697158</v>
      </c>
      <c r="D138" s="44">
        <v>-0.1215626518696058</v>
      </c>
      <c r="E138" s="161"/>
      <c r="F138" s="44">
        <v>1.0012343592546324</v>
      </c>
      <c r="G138" s="44">
        <v>0.93610110661356849</v>
      </c>
      <c r="H138" s="44">
        <v>0.88004491017476827</v>
      </c>
      <c r="I138" s="44">
        <v>0.87527103378697158</v>
      </c>
      <c r="J138" s="44">
        <v>0.8126311086706911</v>
      </c>
      <c r="K138" s="44">
        <v>0.86138404594555806</v>
      </c>
      <c r="L138" s="44">
        <v>0.82013433317000473</v>
      </c>
      <c r="M138" s="44">
        <v>1.0142206332327663</v>
      </c>
      <c r="N138" s="44">
        <v>0.88241447576879939</v>
      </c>
      <c r="O138" s="44">
        <v>0.89693547690601994</v>
      </c>
      <c r="P138" s="44">
        <v>0.92472075816622834</v>
      </c>
      <c r="Q138" s="44">
        <v>0.88313435978584964</v>
      </c>
      <c r="R138" s="44">
        <v>0.95714368419036033</v>
      </c>
      <c r="S138" s="44">
        <v>1.9004504392442096</v>
      </c>
      <c r="T138" s="44">
        <v>0.36371878103097993</v>
      </c>
      <c r="U138" s="68">
        <v>0.62000584939829884</v>
      </c>
    </row>
    <row r="139" spans="1:22" ht="15" thickBot="1" x14ac:dyDescent="0.4">
      <c r="A139" s="77" t="s">
        <v>87</v>
      </c>
      <c r="B139" s="110">
        <v>0.12066446995322466</v>
      </c>
      <c r="C139" s="110">
        <v>0.33362069971019048</v>
      </c>
      <c r="D139" s="110">
        <v>-0.21295622975696582</v>
      </c>
      <c r="E139" s="173"/>
      <c r="F139" s="110">
        <v>0.55026823882237175</v>
      </c>
      <c r="G139" s="110">
        <v>0.35025338720558902</v>
      </c>
      <c r="H139" s="110">
        <v>0.22647309836959759</v>
      </c>
      <c r="I139" s="110">
        <v>0.33362069971019048</v>
      </c>
      <c r="J139" s="110">
        <v>0.15039349879149941</v>
      </c>
      <c r="K139" s="110">
        <v>8.453810280848098E-2</v>
      </c>
      <c r="L139" s="110">
        <v>0.16201382584314636</v>
      </c>
      <c r="M139" s="110">
        <v>0.27317392035525739</v>
      </c>
      <c r="N139" s="110">
        <v>0.31500983247813463</v>
      </c>
      <c r="O139" s="110">
        <v>0.13085996779024028</v>
      </c>
      <c r="P139" s="110">
        <v>0.12720774439667024</v>
      </c>
      <c r="Q139" s="110">
        <v>6.5511962441934218E-2</v>
      </c>
      <c r="R139" s="110">
        <v>1.9364752333335785E-2</v>
      </c>
      <c r="S139" s="110">
        <v>-0.11400109260147845</v>
      </c>
      <c r="T139" s="110">
        <v>9.9029710436831925E-2</v>
      </c>
      <c r="U139" s="71">
        <v>0.10015840881786491</v>
      </c>
    </row>
  </sheetData>
  <mergeCells count="7">
    <mergeCell ref="B93:U93"/>
    <mergeCell ref="B108:U108"/>
    <mergeCell ref="B129:U129"/>
    <mergeCell ref="B2:U2"/>
    <mergeCell ref="B30:U30"/>
    <mergeCell ref="B53:U53"/>
    <mergeCell ref="B70:U70"/>
  </mergeCells>
  <pageMargins left="0.7" right="0.7" top="0.75" bottom="0.75" header="0.3" footer="0.3"/>
  <pageSetup paperSize="9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konszolidált PL</vt:lpstr>
      <vt:lpstr>konszolidált BS</vt:lpstr>
      <vt:lpstr>szegmens PL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2021-05-28T18:03:49Z</dcterms:modified>
</cp:coreProperties>
</file>